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8D286534-9200-4C9C-9ABD-F73E438FBD5C}" xr6:coauthVersionLast="47" xr6:coauthVersionMax="47" xr10:uidLastSave="{00000000-0000-0000-0000-000000000000}"/>
  <bookViews>
    <workbookView xWindow="-120" yWindow="-120" windowWidth="20730" windowHeight="11310" xr2:uid="{EE19C3F3-82C4-463C-9839-2135ED7B5572}"/>
  </bookViews>
  <sheets>
    <sheet name="第一号第一様式" sheetId="1" r:id="rId1"/>
  </sheets>
  <definedNames>
    <definedName name="_xlnm.Print_Titles" localSheetId="0">第一号第一様式!$1:$7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G41" i="1"/>
  <c r="F39" i="1"/>
  <c r="E39" i="1"/>
  <c r="G39" i="1" s="1"/>
  <c r="G38" i="1"/>
  <c r="G37" i="1"/>
  <c r="F36" i="1"/>
  <c r="F40" i="1" s="1"/>
  <c r="E36" i="1"/>
  <c r="G36" i="1" s="1"/>
  <c r="G35" i="1"/>
  <c r="G34" i="1"/>
  <c r="F33" i="1"/>
  <c r="E33" i="1"/>
  <c r="G33" i="1" s="1"/>
  <c r="F32" i="1"/>
  <c r="E32" i="1"/>
  <c r="G32" i="1" s="1"/>
  <c r="G31" i="1"/>
  <c r="G30" i="1"/>
  <c r="G29" i="1"/>
  <c r="G28" i="1"/>
  <c r="G27" i="1"/>
  <c r="F26" i="1"/>
  <c r="E26" i="1"/>
  <c r="G26" i="1" s="1"/>
  <c r="G25" i="1"/>
  <c r="G24" i="1"/>
  <c r="G23" i="1"/>
  <c r="G22" i="1"/>
  <c r="F20" i="1"/>
  <c r="E20" i="1"/>
  <c r="G20" i="1" s="1"/>
  <c r="G19" i="1"/>
  <c r="G18" i="1"/>
  <c r="G17" i="1"/>
  <c r="G16" i="1"/>
  <c r="G15" i="1"/>
  <c r="G14" i="1"/>
  <c r="F13" i="1"/>
  <c r="F21" i="1" s="1"/>
  <c r="E13" i="1"/>
  <c r="E21" i="1" s="1"/>
  <c r="G12" i="1"/>
  <c r="G11" i="1"/>
  <c r="G10" i="1"/>
  <c r="G9" i="1"/>
  <c r="G8" i="1"/>
  <c r="G21" i="1" l="1"/>
  <c r="F43" i="1"/>
  <c r="F45" i="1" s="1"/>
  <c r="G13" i="1"/>
  <c r="E40" i="1"/>
  <c r="G40" i="1" s="1"/>
  <c r="E43" i="1" l="1"/>
  <c r="E45" i="1" l="1"/>
  <c r="G45" i="1" s="1"/>
  <c r="G43" i="1"/>
</calcChain>
</file>

<file path=xl/sharedStrings.xml><?xml version="1.0" encoding="utf-8"?>
<sst xmlns="http://schemas.openxmlformats.org/spreadsheetml/2006/main" count="55" uniqueCount="51">
  <si>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</si>
  <si>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</si>
  <si>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</si>
  <si>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</si>
  <si>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</si>
  <si>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</si>
  <si>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</si>
  <si>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</si>
  <si>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</si>
  <si>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</si>
  <si>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</si>
  <si>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保育事業収入</t>
  </si>
  <si>
    <t>借入金利息補助金収入</t>
  </si>
  <si>
    <t>経常経費寄附金収入</t>
  </si>
  <si>
    <t>受取利息配当金収入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</si>
  <si>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</si>
  <si>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</si>
  <si>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</si>
  <si>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</si>
  <si>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</si>
  <si>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</si>
  <si>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</si>
  <si>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</si>
  <si>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</si>
  <si>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</si>
  <si>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</si>
  <si>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</si>
  <si>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</si>
  <si>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</si>
  <si>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</si>
  <si>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</si>
  <si>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</si>
  <si>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</si>
  <si>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</si>
  <si>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</si>
  <si>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</si>
  <si>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</si>
  <si>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</si>
  <si>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</si>
  <si>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</si>
  <si>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積立資産取崩収入</t>
  </si>
  <si>
    <t>その他の活動による収入</t>
  </si>
  <si>
    <t>その他の活動収入計（７）</t>
  </si>
  <si>
    <t>積立資産支出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</si>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</sst>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3630185C-DB35-4003-9243-86BA17A5043A}"/>
    <cellStyle name="標準 3" xfId="1" xr:uid="{5409B309-1313-4CCD-9E93-23D1FF4004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74A02-7324-4928-ADEF-8507B96615DA}">
  <sheetPr>
    <pageSetUpPr fitToPage="1"/>
  </sheetPr>
  <dimension ref="B2:H55"/>
  <sheetViews>
    <sheetView showGridLines="0" tabSelected="1" workbookViewId="0"/>
  </sheetViews>
  <sheetFormatPr defaultRowHeight="18.75" x14ac:dyDescent="0.4"/>
  <cols>
    <col min="1" max="3" width="2.875" customWidth="1"/>
    <col min="4" max="4" width="51.125" customWidth="1"/>
    <col min="5" max="8" width="20.75" customWidth="1"/>
  </cols>
  <sheetData>
    <row r="2" spans="2:8" ht="21" x14ac:dyDescent="0.4">
      <c r="B2" s="1"/>
      <c r="C2" s="1"/>
      <c r="D2" s="1"/>
      <c r="E2" s="2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ht="21" x14ac:dyDescent="0.4">
      <c r="B4" s="1"/>
      <c r="C4" s="1"/>
      <c r="D4" s="1"/>
      <c r="E4" s="1"/>
      <c r="F4" s="1"/>
      <c r="G4" s="2"/>
      <c r="H4" s="2"/>
    </row>
    <row r="5" spans="2:8" ht="21" x14ac:dyDescent="0.4">
      <c r="B5" s="5" t="s">
        <v>2</v>
      </c>
      <c r="C5" s="5"/>
      <c r="D5" s="5"/>
      <c r="E5" s="5"/>
      <c r="F5" s="5"/>
      <c r="G5" s="5"/>
      <c r="H5" s="5"/>
    </row>
    <row r="6" spans="2:8" x14ac:dyDescent="0.4">
      <c r="B6" s="6"/>
      <c r="C6" s="6"/>
      <c r="D6" s="6"/>
      <c r="E6" s="6"/>
      <c r="F6" s="2"/>
      <c r="G6" s="2"/>
      <c r="H6" s="6" t="s">
        <v>3</v>
      </c>
    </row>
    <row r="7" spans="2:8" x14ac:dyDescent="0.4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4">
      <c r="B8" s="9" t="s">
        <v>9</v>
      </c>
      <c r="C8" s="9" t="s">
        <v>10</v>
      </c>
      <c r="D8" s="10" t="s">
        <v>11</v>
      </c>
      <c r="E8" s="11">
        <v>163000000</v>
      </c>
      <c r="F8" s="12">
        <v>162935890</v>
      </c>
      <c r="G8" s="12">
        <f>E8-F8</f>
        <v>64110</v>
      </c>
      <c r="H8" s="12"/>
    </row>
    <row r="9" spans="2:8" x14ac:dyDescent="0.4">
      <c r="B9" s="13"/>
      <c r="C9" s="13"/>
      <c r="D9" s="14" t="s">
        <v>12</v>
      </c>
      <c r="E9" s="15">
        <v>152</v>
      </c>
      <c r="F9" s="16">
        <v>152</v>
      </c>
      <c r="G9" s="16">
        <f t="shared" ref="G9:G45" si="0">E9-F9</f>
        <v>0</v>
      </c>
      <c r="H9" s="16"/>
    </row>
    <row r="10" spans="2:8" x14ac:dyDescent="0.4">
      <c r="B10" s="13"/>
      <c r="C10" s="13"/>
      <c r="D10" s="14" t="s">
        <v>13</v>
      </c>
      <c r="E10" s="15">
        <v>50000</v>
      </c>
      <c r="F10" s="16">
        <v>62480</v>
      </c>
      <c r="G10" s="16">
        <f t="shared" si="0"/>
        <v>-12480</v>
      </c>
      <c r="H10" s="16"/>
    </row>
    <row r="11" spans="2:8" x14ac:dyDescent="0.4">
      <c r="B11" s="13"/>
      <c r="C11" s="13"/>
      <c r="D11" s="14" t="s">
        <v>14</v>
      </c>
      <c r="E11" s="15">
        <v>4100</v>
      </c>
      <c r="F11" s="16">
        <v>5800</v>
      </c>
      <c r="G11" s="16">
        <f t="shared" si="0"/>
        <v>-1700</v>
      </c>
      <c r="H11" s="16"/>
    </row>
    <row r="12" spans="2:8" x14ac:dyDescent="0.4">
      <c r="B12" s="13"/>
      <c r="C12" s="13"/>
      <c r="D12" s="14" t="s">
        <v>15</v>
      </c>
      <c r="E12" s="17">
        <v>2000000</v>
      </c>
      <c r="F12" s="16">
        <v>1886713</v>
      </c>
      <c r="G12" s="16">
        <f t="shared" si="0"/>
        <v>113287</v>
      </c>
      <c r="H12" s="16"/>
    </row>
    <row r="13" spans="2:8" x14ac:dyDescent="0.4">
      <c r="B13" s="13"/>
      <c r="C13" s="18"/>
      <c r="D13" s="19" t="s">
        <v>16</v>
      </c>
      <c r="E13" s="20">
        <f>+E8+E9+E10+E11+E12</f>
        <v>165054252</v>
      </c>
      <c r="F13" s="21">
        <f>+F8+F9+F10+F11+F12</f>
        <v>164891035</v>
      </c>
      <c r="G13" s="21">
        <f t="shared" si="0"/>
        <v>163217</v>
      </c>
      <c r="H13" s="21"/>
    </row>
    <row r="14" spans="2:8" x14ac:dyDescent="0.4">
      <c r="B14" s="13"/>
      <c r="C14" s="9" t="s">
        <v>17</v>
      </c>
      <c r="D14" s="14" t="s">
        <v>18</v>
      </c>
      <c r="E14" s="11">
        <v>102300816</v>
      </c>
      <c r="F14" s="16">
        <v>102205675</v>
      </c>
      <c r="G14" s="16">
        <f t="shared" si="0"/>
        <v>95141</v>
      </c>
      <c r="H14" s="16"/>
    </row>
    <row r="15" spans="2:8" x14ac:dyDescent="0.4">
      <c r="B15" s="13"/>
      <c r="C15" s="13"/>
      <c r="D15" s="14" t="s">
        <v>19</v>
      </c>
      <c r="E15" s="15">
        <v>21343756</v>
      </c>
      <c r="F15" s="16">
        <v>20731805</v>
      </c>
      <c r="G15" s="16">
        <f t="shared" si="0"/>
        <v>611951</v>
      </c>
      <c r="H15" s="16"/>
    </row>
    <row r="16" spans="2:8" x14ac:dyDescent="0.4">
      <c r="B16" s="13"/>
      <c r="C16" s="13"/>
      <c r="D16" s="14" t="s">
        <v>20</v>
      </c>
      <c r="E16" s="15">
        <v>17895000</v>
      </c>
      <c r="F16" s="16">
        <v>16175989</v>
      </c>
      <c r="G16" s="16">
        <f t="shared" si="0"/>
        <v>1719011</v>
      </c>
      <c r="H16" s="16"/>
    </row>
    <row r="17" spans="2:8" x14ac:dyDescent="0.4">
      <c r="B17" s="13"/>
      <c r="C17" s="13"/>
      <c r="D17" s="14" t="s">
        <v>21</v>
      </c>
      <c r="E17" s="15">
        <v>152</v>
      </c>
      <c r="F17" s="16">
        <v>152</v>
      </c>
      <c r="G17" s="16">
        <f t="shared" si="0"/>
        <v>0</v>
      </c>
      <c r="H17" s="16"/>
    </row>
    <row r="18" spans="2:8" x14ac:dyDescent="0.4">
      <c r="B18" s="13"/>
      <c r="C18" s="13"/>
      <c r="D18" s="14" t="s">
        <v>22</v>
      </c>
      <c r="E18" s="15">
        <v>3024000</v>
      </c>
      <c r="F18" s="16">
        <v>2802561</v>
      </c>
      <c r="G18" s="16">
        <f t="shared" si="0"/>
        <v>221439</v>
      </c>
      <c r="H18" s="16"/>
    </row>
    <row r="19" spans="2:8" x14ac:dyDescent="0.4">
      <c r="B19" s="13"/>
      <c r="C19" s="13"/>
      <c r="D19" s="14" t="s">
        <v>23</v>
      </c>
      <c r="E19" s="17"/>
      <c r="F19" s="16">
        <v>0</v>
      </c>
      <c r="G19" s="16">
        <f t="shared" si="0"/>
        <v>0</v>
      </c>
      <c r="H19" s="16"/>
    </row>
    <row r="20" spans="2:8" x14ac:dyDescent="0.4">
      <c r="B20" s="13"/>
      <c r="C20" s="18"/>
      <c r="D20" s="19" t="s">
        <v>24</v>
      </c>
      <c r="E20" s="20">
        <f>+E14+E15+E16+E17+E18+E19</f>
        <v>144563724</v>
      </c>
      <c r="F20" s="21">
        <f>+F14+F15+F16+F17+F18+F19</f>
        <v>141916182</v>
      </c>
      <c r="G20" s="21">
        <f t="shared" si="0"/>
        <v>2647542</v>
      </c>
      <c r="H20" s="21"/>
    </row>
    <row r="21" spans="2:8" x14ac:dyDescent="0.4">
      <c r="B21" s="18"/>
      <c r="C21" s="22" t="s">
        <v>25</v>
      </c>
      <c r="D21" s="23"/>
      <c r="E21" s="20">
        <f xml:space="preserve"> +E13 - E20</f>
        <v>20490528</v>
      </c>
      <c r="F21" s="24">
        <f xml:space="preserve"> +F13 - F20</f>
        <v>22974853</v>
      </c>
      <c r="G21" s="24">
        <f t="shared" si="0"/>
        <v>-2484325</v>
      </c>
      <c r="H21" s="24"/>
    </row>
    <row r="22" spans="2:8" x14ac:dyDescent="0.4">
      <c r="B22" s="9" t="s">
        <v>26</v>
      </c>
      <c r="C22" s="9" t="s">
        <v>10</v>
      </c>
      <c r="D22" s="14" t="s">
        <v>27</v>
      </c>
      <c r="E22" s="11">
        <v>545980</v>
      </c>
      <c r="F22" s="16">
        <v>545980</v>
      </c>
      <c r="G22" s="16">
        <f t="shared" si="0"/>
        <v>0</v>
      </c>
      <c r="H22" s="16"/>
    </row>
    <row r="23" spans="2:8" x14ac:dyDescent="0.4">
      <c r="B23" s="13"/>
      <c r="C23" s="13"/>
      <c r="D23" s="14" t="s">
        <v>28</v>
      </c>
      <c r="E23" s="15"/>
      <c r="F23" s="16">
        <v>0</v>
      </c>
      <c r="G23" s="16">
        <f t="shared" si="0"/>
        <v>0</v>
      </c>
      <c r="H23" s="16"/>
    </row>
    <row r="24" spans="2:8" x14ac:dyDescent="0.4">
      <c r="B24" s="13"/>
      <c r="C24" s="13"/>
      <c r="D24" s="14" t="s">
        <v>29</v>
      </c>
      <c r="E24" s="15"/>
      <c r="F24" s="16">
        <v>0</v>
      </c>
      <c r="G24" s="16">
        <f t="shared" si="0"/>
        <v>0</v>
      </c>
      <c r="H24" s="16"/>
    </row>
    <row r="25" spans="2:8" x14ac:dyDescent="0.4">
      <c r="B25" s="13"/>
      <c r="C25" s="13"/>
      <c r="D25" s="14" t="s">
        <v>30</v>
      </c>
      <c r="E25" s="17"/>
      <c r="F25" s="16">
        <v>0</v>
      </c>
      <c r="G25" s="16">
        <f t="shared" si="0"/>
        <v>0</v>
      </c>
      <c r="H25" s="16"/>
    </row>
    <row r="26" spans="2:8" x14ac:dyDescent="0.4">
      <c r="B26" s="13"/>
      <c r="C26" s="18"/>
      <c r="D26" s="19" t="s">
        <v>31</v>
      </c>
      <c r="E26" s="20">
        <f>+E22+E23+E24+E25</f>
        <v>545980</v>
      </c>
      <c r="F26" s="21">
        <f>+F22+F23+F24+F25</f>
        <v>545980</v>
      </c>
      <c r="G26" s="21">
        <f t="shared" si="0"/>
        <v>0</v>
      </c>
      <c r="H26" s="21"/>
    </row>
    <row r="27" spans="2:8" x14ac:dyDescent="0.4">
      <c r="B27" s="13"/>
      <c r="C27" s="9" t="s">
        <v>17</v>
      </c>
      <c r="D27" s="14" t="s">
        <v>32</v>
      </c>
      <c r="E27" s="11">
        <v>430000</v>
      </c>
      <c r="F27" s="16">
        <v>430000</v>
      </c>
      <c r="G27" s="16">
        <f t="shared" si="0"/>
        <v>0</v>
      </c>
      <c r="H27" s="16"/>
    </row>
    <row r="28" spans="2:8" x14ac:dyDescent="0.4">
      <c r="B28" s="13"/>
      <c r="C28" s="13"/>
      <c r="D28" s="14" t="s">
        <v>33</v>
      </c>
      <c r="E28" s="15">
        <v>1600000</v>
      </c>
      <c r="F28" s="16">
        <v>1149180</v>
      </c>
      <c r="G28" s="16">
        <f t="shared" si="0"/>
        <v>450820</v>
      </c>
      <c r="H28" s="16"/>
    </row>
    <row r="29" spans="2:8" x14ac:dyDescent="0.4">
      <c r="B29" s="13"/>
      <c r="C29" s="13"/>
      <c r="D29" s="14" t="s">
        <v>34</v>
      </c>
      <c r="E29" s="15">
        <v>150000</v>
      </c>
      <c r="F29" s="16">
        <v>0</v>
      </c>
      <c r="G29" s="16">
        <f t="shared" si="0"/>
        <v>150000</v>
      </c>
      <c r="H29" s="16"/>
    </row>
    <row r="30" spans="2:8" x14ac:dyDescent="0.4">
      <c r="B30" s="13"/>
      <c r="C30" s="13"/>
      <c r="D30" s="14" t="s">
        <v>35</v>
      </c>
      <c r="E30" s="15"/>
      <c r="F30" s="16">
        <v>0</v>
      </c>
      <c r="G30" s="16">
        <f t="shared" si="0"/>
        <v>0</v>
      </c>
      <c r="H30" s="16"/>
    </row>
    <row r="31" spans="2:8" x14ac:dyDescent="0.4">
      <c r="B31" s="13"/>
      <c r="C31" s="13"/>
      <c r="D31" s="14" t="s">
        <v>36</v>
      </c>
      <c r="E31" s="17">
        <v>206508</v>
      </c>
      <c r="F31" s="16">
        <v>206508</v>
      </c>
      <c r="G31" s="16">
        <f t="shared" si="0"/>
        <v>0</v>
      </c>
      <c r="H31" s="16"/>
    </row>
    <row r="32" spans="2:8" x14ac:dyDescent="0.4">
      <c r="B32" s="13"/>
      <c r="C32" s="18"/>
      <c r="D32" s="19" t="s">
        <v>37</v>
      </c>
      <c r="E32" s="20">
        <f>+E27+E28+E29+E30+E31</f>
        <v>2386508</v>
      </c>
      <c r="F32" s="21">
        <f>+F27+F28+F29+F30+F31</f>
        <v>1785688</v>
      </c>
      <c r="G32" s="21">
        <f t="shared" si="0"/>
        <v>600820</v>
      </c>
      <c r="H32" s="21"/>
    </row>
    <row r="33" spans="2:8" x14ac:dyDescent="0.4">
      <c r="B33" s="18"/>
      <c r="C33" s="25" t="s">
        <v>38</v>
      </c>
      <c r="D33" s="23"/>
      <c r="E33" s="20">
        <f xml:space="preserve"> +E26 - E32</f>
        <v>-1840528</v>
      </c>
      <c r="F33" s="24">
        <f xml:space="preserve"> +F26 - F32</f>
        <v>-1239708</v>
      </c>
      <c r="G33" s="24">
        <f t="shared" si="0"/>
        <v>-600820</v>
      </c>
      <c r="H33" s="24"/>
    </row>
    <row r="34" spans="2:8" x14ac:dyDescent="0.4">
      <c r="B34" s="9" t="s">
        <v>39</v>
      </c>
      <c r="C34" s="9" t="s">
        <v>10</v>
      </c>
      <c r="D34" s="14" t="s">
        <v>40</v>
      </c>
      <c r="E34" s="11">
        <v>900000</v>
      </c>
      <c r="F34" s="16">
        <v>882700</v>
      </c>
      <c r="G34" s="16">
        <f t="shared" si="0"/>
        <v>17300</v>
      </c>
      <c r="H34" s="16"/>
    </row>
    <row r="35" spans="2:8" x14ac:dyDescent="0.4">
      <c r="B35" s="13"/>
      <c r="C35" s="13"/>
      <c r="D35" s="14" t="s">
        <v>41</v>
      </c>
      <c r="E35" s="17"/>
      <c r="F35" s="16">
        <v>0</v>
      </c>
      <c r="G35" s="16">
        <f t="shared" si="0"/>
        <v>0</v>
      </c>
      <c r="H35" s="16"/>
    </row>
    <row r="36" spans="2:8" x14ac:dyDescent="0.4">
      <c r="B36" s="13"/>
      <c r="C36" s="18"/>
      <c r="D36" s="19" t="s">
        <v>42</v>
      </c>
      <c r="E36" s="20">
        <f>+E34+E35</f>
        <v>900000</v>
      </c>
      <c r="F36" s="21">
        <f>+F34+F35</f>
        <v>882700</v>
      </c>
      <c r="G36" s="21">
        <f t="shared" si="0"/>
        <v>17300</v>
      </c>
      <c r="H36" s="21"/>
    </row>
    <row r="37" spans="2:8" x14ac:dyDescent="0.4">
      <c r="B37" s="13"/>
      <c r="C37" s="9" t="s">
        <v>17</v>
      </c>
      <c r="D37" s="14" t="s">
        <v>43</v>
      </c>
      <c r="E37" s="11">
        <v>19450000</v>
      </c>
      <c r="F37" s="16">
        <v>886020</v>
      </c>
      <c r="G37" s="16">
        <f t="shared" si="0"/>
        <v>18563980</v>
      </c>
      <c r="H37" s="16"/>
    </row>
    <row r="38" spans="2:8" x14ac:dyDescent="0.4">
      <c r="B38" s="13"/>
      <c r="C38" s="13"/>
      <c r="D38" s="26" t="s">
        <v>44</v>
      </c>
      <c r="E38" s="17">
        <v>200000</v>
      </c>
      <c r="F38" s="27">
        <v>192167</v>
      </c>
      <c r="G38" s="27">
        <f t="shared" si="0"/>
        <v>7833</v>
      </c>
      <c r="H38" s="27"/>
    </row>
    <row r="39" spans="2:8" x14ac:dyDescent="0.4">
      <c r="B39" s="13"/>
      <c r="C39" s="18"/>
      <c r="D39" s="28" t="s">
        <v>45</v>
      </c>
      <c r="E39" s="20">
        <f>+E37+E38</f>
        <v>19650000</v>
      </c>
      <c r="F39" s="29">
        <f>+F37+F38</f>
        <v>1078187</v>
      </c>
      <c r="G39" s="29">
        <f t="shared" si="0"/>
        <v>18571813</v>
      </c>
      <c r="H39" s="29"/>
    </row>
    <row r="40" spans="2:8" x14ac:dyDescent="0.4">
      <c r="B40" s="18"/>
      <c r="C40" s="25" t="s">
        <v>46</v>
      </c>
      <c r="D40" s="23"/>
      <c r="E40" s="20">
        <f xml:space="preserve"> +E36 - E39</f>
        <v>-18750000</v>
      </c>
      <c r="F40" s="24">
        <f xml:space="preserve"> +F36 - F39</f>
        <v>-195487</v>
      </c>
      <c r="G40" s="24">
        <f t="shared" si="0"/>
        <v>-18554513</v>
      </c>
      <c r="H40" s="24"/>
    </row>
    <row r="41" spans="2:8" x14ac:dyDescent="0.4">
      <c r="B41" s="30" t="s">
        <v>47</v>
      </c>
      <c r="C41" s="31"/>
      <c r="D41" s="32"/>
      <c r="E41" s="11"/>
      <c r="F41" s="33"/>
      <c r="G41" s="33">
        <f>E41 + E42</f>
        <v>0</v>
      </c>
      <c r="H41" s="33"/>
    </row>
    <row r="42" spans="2:8" x14ac:dyDescent="0.4">
      <c r="B42" s="34"/>
      <c r="C42" s="35"/>
      <c r="D42" s="36"/>
      <c r="E42" s="17"/>
      <c r="F42" s="37"/>
      <c r="G42" s="37"/>
      <c r="H42" s="37"/>
    </row>
    <row r="43" spans="2:8" x14ac:dyDescent="0.4">
      <c r="B43" s="25" t="s">
        <v>48</v>
      </c>
      <c r="C43" s="22"/>
      <c r="D43" s="23"/>
      <c r="E43" s="20">
        <f xml:space="preserve"> +E21 +E33 +E40 - (E41 + E42)</f>
        <v>-100000</v>
      </c>
      <c r="F43" s="24">
        <f xml:space="preserve"> +F21 +F33 +F40 - (F41 + F42)</f>
        <v>21539658</v>
      </c>
      <c r="G43" s="24">
        <f t="shared" si="0"/>
        <v>-21639658</v>
      </c>
      <c r="H43" s="24"/>
    </row>
    <row r="44" spans="2:8" x14ac:dyDescent="0.4">
      <c r="B44" s="25" t="s">
        <v>49</v>
      </c>
      <c r="C44" s="22"/>
      <c r="D44" s="23"/>
      <c r="E44" s="20">
        <v>100000</v>
      </c>
      <c r="F44" s="24">
        <v>55986397</v>
      </c>
      <c r="G44" s="24">
        <f t="shared" si="0"/>
        <v>-55886397</v>
      </c>
      <c r="H44" s="24"/>
    </row>
    <row r="45" spans="2:8" x14ac:dyDescent="0.4">
      <c r="B45" s="25" t="s">
        <v>50</v>
      </c>
      <c r="C45" s="22"/>
      <c r="D45" s="23"/>
      <c r="E45" s="20">
        <f xml:space="preserve"> +E43 +E44</f>
        <v>0</v>
      </c>
      <c r="F45" s="24">
        <f xml:space="preserve"> +F43 +F44</f>
        <v>77526055</v>
      </c>
      <c r="G45" s="24">
        <f t="shared" si="0"/>
        <v>-77526055</v>
      </c>
      <c r="H45" s="24"/>
    </row>
    <row r="46" spans="2:8" x14ac:dyDescent="0.4">
      <c r="B46" s="38"/>
      <c r="C46" s="38"/>
      <c r="D46" s="38"/>
      <c r="E46" s="38"/>
      <c r="F46" s="38"/>
      <c r="G46" s="38"/>
      <c r="H46" s="38"/>
    </row>
    <row r="47" spans="2:8" x14ac:dyDescent="0.4">
      <c r="B47" s="38"/>
      <c r="C47" s="38"/>
      <c r="D47" s="38"/>
      <c r="E47" s="38"/>
      <c r="F47" s="38"/>
      <c r="G47" s="38"/>
      <c r="H47" s="38"/>
    </row>
    <row r="48" spans="2:8" x14ac:dyDescent="0.4">
      <c r="B48" s="38"/>
      <c r="C48" s="38"/>
      <c r="D48" s="38"/>
      <c r="E48" s="38"/>
      <c r="F48" s="38"/>
      <c r="G48" s="38"/>
      <c r="H48" s="38"/>
    </row>
    <row r="49" spans="2:8" x14ac:dyDescent="0.4">
      <c r="B49" s="38"/>
      <c r="C49" s="38"/>
      <c r="D49" s="38"/>
      <c r="E49" s="38"/>
      <c r="F49" s="38"/>
      <c r="G49" s="38"/>
      <c r="H49" s="38"/>
    </row>
    <row r="50" spans="2:8" x14ac:dyDescent="0.4">
      <c r="B50" s="38"/>
      <c r="C50" s="38"/>
      <c r="D50" s="38"/>
      <c r="E50" s="38"/>
      <c r="F50" s="38"/>
      <c r="G50" s="38"/>
      <c r="H50" s="38"/>
    </row>
    <row r="51" spans="2:8" x14ac:dyDescent="0.4">
      <c r="B51" s="38"/>
      <c r="C51" s="38"/>
      <c r="D51" s="38"/>
      <c r="E51" s="38"/>
      <c r="F51" s="38"/>
      <c r="G51" s="38"/>
      <c r="H51" s="38"/>
    </row>
    <row r="52" spans="2:8" x14ac:dyDescent="0.4">
      <c r="B52" s="38"/>
      <c r="C52" s="38"/>
      <c r="D52" s="38"/>
      <c r="E52" s="38"/>
      <c r="F52" s="38"/>
      <c r="G52" s="38"/>
      <c r="H52" s="38"/>
    </row>
    <row r="53" spans="2:8" x14ac:dyDescent="0.4">
      <c r="B53" s="38"/>
      <c r="C53" s="38"/>
      <c r="D53" s="38"/>
      <c r="E53" s="38"/>
      <c r="F53" s="38"/>
      <c r="G53" s="38"/>
      <c r="H53" s="38"/>
    </row>
    <row r="54" spans="2:8" x14ac:dyDescent="0.4">
      <c r="B54" s="38"/>
      <c r="C54" s="38"/>
      <c r="D54" s="38"/>
      <c r="E54" s="38"/>
      <c r="F54" s="38"/>
      <c r="G54" s="38"/>
      <c r="H54" s="38"/>
    </row>
    <row r="55" spans="2:8" x14ac:dyDescent="0.4">
      <c r="B55" s="38"/>
      <c r="C55" s="38"/>
      <c r="D55" s="38"/>
      <c r="E55" s="38"/>
      <c r="F55" s="38"/>
      <c r="G55" s="38"/>
      <c r="H55" s="38"/>
    </row>
  </sheetData>
  <mergeCells count="12">
    <mergeCell ref="B22:B33"/>
    <mergeCell ref="C22:C26"/>
    <mergeCell ref="C27:C32"/>
    <mergeCell ref="B34:B40"/>
    <mergeCell ref="C34:C36"/>
    <mergeCell ref="C37:C39"/>
    <mergeCell ref="B3:H3"/>
    <mergeCell ref="B5:H5"/>
    <mergeCell ref="B7:D7"/>
    <mergeCell ref="B8:B21"/>
    <mergeCell ref="C8:C13"/>
    <mergeCell ref="C14:C20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2024-10-15T00:20:31Z</dcterms:created>
  <dcterms:modified xsi:type="dcterms:W3CDTF">2024-10-15T00:20:32Z</dcterms:modified>
</cp:coreProperties>
</file>