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10pu19\Desktop\計算書類一式\"/>
    </mc:Choice>
  </mc:AlternateContent>
  <xr:revisionPtr revIDLastSave="0" documentId="8_{98C99C4B-3A8E-4C65-9BB8-9FE8A2FB6E02}" xr6:coauthVersionLast="47" xr6:coauthVersionMax="47" xr10:uidLastSave="{00000000-0000-0000-0000-000000000000}"/>
  <bookViews>
    <workbookView xWindow="-120" yWindow="-120" windowWidth="20730" windowHeight="11310" xr2:uid="{D5C0B443-53F8-4483-A3CC-E12F4C5692CD}"/>
  </bookViews>
  <sheets>
    <sheet name="社会福祉事業" sheetId="1" r:id="rId1"/>
  </sheets>
  <definedNames>
    <definedName name="_xlnm.Print_Titles" localSheetId="0">社会福祉事業!$1:$7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1" l="1"/>
  <c r="I52" i="1" s="1"/>
  <c r="I51" i="1"/>
  <c r="G51" i="1"/>
  <c r="G50" i="1"/>
  <c r="I50" i="1" s="1"/>
  <c r="I48" i="1"/>
  <c r="G48" i="1"/>
  <c r="H45" i="1"/>
  <c r="F45" i="1"/>
  <c r="G45" i="1" s="1"/>
  <c r="I45" i="1" s="1"/>
  <c r="E45" i="1"/>
  <c r="G44" i="1"/>
  <c r="I44" i="1" s="1"/>
  <c r="G43" i="1"/>
  <c r="I43" i="1" s="1"/>
  <c r="G42" i="1"/>
  <c r="I42" i="1" s="1"/>
  <c r="I41" i="1"/>
  <c r="G41" i="1"/>
  <c r="G40" i="1"/>
  <c r="I40" i="1" s="1"/>
  <c r="G39" i="1"/>
  <c r="I39" i="1" s="1"/>
  <c r="G38" i="1"/>
  <c r="I38" i="1" s="1"/>
  <c r="I37" i="1"/>
  <c r="G37" i="1"/>
  <c r="G36" i="1"/>
  <c r="I36" i="1" s="1"/>
  <c r="H35" i="1"/>
  <c r="H46" i="1" s="1"/>
  <c r="F35" i="1"/>
  <c r="F46" i="1" s="1"/>
  <c r="E35" i="1"/>
  <c r="E46" i="1" s="1"/>
  <c r="G46" i="1" s="1"/>
  <c r="I34" i="1"/>
  <c r="G34" i="1"/>
  <c r="G33" i="1"/>
  <c r="I33" i="1" s="1"/>
  <c r="I32" i="1"/>
  <c r="G32" i="1"/>
  <c r="G31" i="1"/>
  <c r="I31" i="1" s="1"/>
  <c r="I30" i="1"/>
  <c r="G30" i="1"/>
  <c r="H27" i="1"/>
  <c r="F27" i="1"/>
  <c r="G27" i="1" s="1"/>
  <c r="I27" i="1" s="1"/>
  <c r="E27" i="1"/>
  <c r="G26" i="1"/>
  <c r="I26" i="1" s="1"/>
  <c r="G25" i="1"/>
  <c r="I25" i="1" s="1"/>
  <c r="H24" i="1"/>
  <c r="H28" i="1" s="1"/>
  <c r="G24" i="1"/>
  <c r="I24" i="1" s="1"/>
  <c r="I28" i="1" s="1"/>
  <c r="F24" i="1"/>
  <c r="F28" i="1" s="1"/>
  <c r="E24" i="1"/>
  <c r="E28" i="1" s="1"/>
  <c r="G28" i="1" s="1"/>
  <c r="G23" i="1"/>
  <c r="I23" i="1" s="1"/>
  <c r="I22" i="1"/>
  <c r="G22" i="1"/>
  <c r="G21" i="1"/>
  <c r="I21" i="1" s="1"/>
  <c r="H19" i="1"/>
  <c r="G19" i="1"/>
  <c r="I19" i="1" s="1"/>
  <c r="F19" i="1"/>
  <c r="E19" i="1"/>
  <c r="G18" i="1"/>
  <c r="I18" i="1" s="1"/>
  <c r="I17" i="1"/>
  <c r="G17" i="1"/>
  <c r="G16" i="1"/>
  <c r="I16" i="1" s="1"/>
  <c r="I15" i="1"/>
  <c r="G15" i="1"/>
  <c r="G14" i="1"/>
  <c r="I14" i="1" s="1"/>
  <c r="I13" i="1"/>
  <c r="G13" i="1"/>
  <c r="G12" i="1"/>
  <c r="I12" i="1" s="1"/>
  <c r="H11" i="1"/>
  <c r="H20" i="1" s="1"/>
  <c r="F11" i="1"/>
  <c r="F20" i="1" s="1"/>
  <c r="F29" i="1" s="1"/>
  <c r="F47" i="1" s="1"/>
  <c r="F49" i="1" s="1"/>
  <c r="F53" i="1" s="1"/>
  <c r="E11" i="1"/>
  <c r="G11" i="1" s="1"/>
  <c r="I11" i="1" s="1"/>
  <c r="I20" i="1" s="1"/>
  <c r="I29" i="1" s="1"/>
  <c r="G10" i="1"/>
  <c r="I10" i="1" s="1"/>
  <c r="I9" i="1"/>
  <c r="G9" i="1"/>
  <c r="I8" i="1"/>
  <c r="G8" i="1"/>
  <c r="H29" i="1" l="1"/>
  <c r="H47" i="1" s="1"/>
  <c r="H49" i="1" s="1"/>
  <c r="H53" i="1" s="1"/>
  <c r="G35" i="1"/>
  <c r="I35" i="1" s="1"/>
  <c r="I46" i="1" s="1"/>
  <c r="I47" i="1" s="1"/>
  <c r="I49" i="1" s="1"/>
  <c r="I53" i="1" s="1"/>
  <c r="E20" i="1"/>
  <c r="G20" i="1" l="1"/>
  <c r="E29" i="1"/>
  <c r="G29" i="1" l="1"/>
  <c r="E47" i="1"/>
  <c r="E49" i="1" l="1"/>
  <c r="G47" i="1"/>
  <c r="E53" i="1" l="1"/>
  <c r="G53" i="1" s="1"/>
  <c r="G49" i="1"/>
</calcChain>
</file>

<file path=xl/sharedStrings.xml><?xml version="1.0" encoding="utf-8"?>
<sst xmlns="http://schemas.openxmlformats.org/spreadsheetml/2006/main" count="66" uniqueCount="62">
  <si>
    <t>第二号第三様式（第二十三条第四項関係）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</si>
  <si>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事業活動内訳表</t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</si>
  <si>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</si>
  <si>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</si>
  <si>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</si>
  <si>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光の森こども園</t>
    <phoneticPr fontId="1"/>
  </si>
  <si>
    <t>本部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</si>
  <si>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</si>
  <si>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</si>
  <si>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</si>
  <si>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サービス活動増減の部</t>
  </si>
  <si>
    <t>収益</t>
  </si>
  <si>
    <t>保育事業収益</t>
  </si>
  <si>
    <t>経常経費寄附金収益</t>
  </si>
  <si>
    <t>その他の収益</t>
  </si>
  <si>
    <t>サービス活動収益計（１）</t>
  </si>
  <si>
    <t>費用</t>
  </si>
  <si>
    <t>人件費</t>
  </si>
  <si>
    <t>事業費</t>
  </si>
  <si>
    <t>事務費</t>
  </si>
  <si>
    <t>減価償却費</t>
  </si>
  <si>
    <t>国庫補助金等特別積立金取崩額</t>
  </si>
  <si>
    <t>徴収不能額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</si>
  <si>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</si>
  <si>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</si>
  <si>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</si>
  <si>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</si>
  <si>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</si>
  <si>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</si>
  <si>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その他のサービス活動外収益</t>
  </si>
  <si>
    <t>サービス活動外収益計（４）</t>
  </si>
  <si>
    <t>支払利息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</si>
  <si>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</si>
  <si>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</si>
  <si>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</si>
  <si>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</si>
  <si>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</si>
  <si>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</si>
  <si>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固定資産受贈額</t>
  </si>
  <si>
    <t>固定資産売却益</t>
  </si>
  <si>
    <t>拠点区分間繰入金収益</t>
  </si>
  <si>
    <t>その他の特別収益</t>
  </si>
  <si>
    <t>特別収益計（８）</t>
  </si>
  <si>
    <t>基本金組入額</t>
  </si>
  <si>
    <t>資産評価損</t>
  </si>
  <si>
    <t>固定資産売却損・処分損</t>
  </si>
  <si>
    <t>国庫補助金等特別積立金取崩額（除却等）</t>
  </si>
  <si>
    <t>国庫補助金等特別積立金積立額</t>
  </si>
  <si>
    <t>災害損失</t>
  </si>
  <si>
    <t>拠点区分間繰入金費用</t>
  </si>
  <si>
    <t>拠点区分間固定資産移管費用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</si>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</sst>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41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shrinkToFit="1"/>
    </xf>
    <xf numFmtId="49" fontId="7" fillId="0" borderId="2" xfId="1" applyNumberFormat="1" applyFont="1" applyBorder="1" applyAlignment="1">
      <alignment horizontal="center" vertical="center" shrinkToFit="1"/>
    </xf>
    <xf numFmtId="49" fontId="7" fillId="0" borderId="3" xfId="1" applyNumberFormat="1" applyFont="1" applyBorder="1" applyAlignment="1">
      <alignment horizontal="center" vertical="center" shrinkToFit="1"/>
    </xf>
    <xf numFmtId="49" fontId="7" fillId="0" borderId="4" xfId="1" applyNumberFormat="1" applyFont="1" applyBorder="1" applyAlignment="1">
      <alignment horizontal="center" vertical="center" wrapText="1" shrinkToFit="1"/>
    </xf>
    <xf numFmtId="49" fontId="7" fillId="0" borderId="4" xfId="1" applyNumberFormat="1" applyFont="1" applyBorder="1" applyAlignment="1">
      <alignment horizontal="center" vertical="center" shrinkToFit="1"/>
    </xf>
    <xf numFmtId="0" fontId="7" fillId="0" borderId="5" xfId="2" applyFont="1" applyBorder="1" applyAlignment="1">
      <alignment horizontal="left" vertical="center" textRotation="255"/>
    </xf>
    <xf numFmtId="0" fontId="7" fillId="0" borderId="5" xfId="2" applyFont="1" applyBorder="1" applyAlignment="1">
      <alignment horizontal="left" vertical="top" shrinkToFit="1"/>
    </xf>
    <xf numFmtId="176" fontId="9" fillId="0" borderId="5" xfId="2" applyNumberFormat="1" applyFont="1" applyBorder="1" applyAlignment="1" applyProtection="1">
      <alignment vertical="top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2" applyFont="1" applyBorder="1" applyAlignment="1">
      <alignment horizontal="left" vertical="center" textRotation="255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7" xfId="2" applyFont="1" applyBorder="1" applyAlignment="1">
      <alignment horizontal="left" vertical="center" textRotation="255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1" xfId="2" applyFont="1" applyBorder="1" applyAlignment="1">
      <alignment vertical="center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 shrinkToFit="1"/>
    </xf>
    <xf numFmtId="176" fontId="9" fillId="0" borderId="8" xfId="2" applyNumberFormat="1" applyFont="1" applyBorder="1" applyAlignment="1" applyProtection="1">
      <alignment vertical="center" shrinkToFit="1"/>
      <protection locked="0"/>
    </xf>
    <xf numFmtId="0" fontId="7" fillId="0" borderId="2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>
      <alignment horizontal="left" vertical="top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 applyAlignment="1">
      <alignment vertical="center" textRotation="255" shrinkToFit="1"/>
    </xf>
    <xf numFmtId="0" fontId="7" fillId="0" borderId="6" xfId="2" applyFont="1" applyBorder="1" applyAlignment="1">
      <alignment vertical="center" textRotation="255" shrinkToFit="1"/>
    </xf>
    <xf numFmtId="0" fontId="7" fillId="0" borderId="7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2EAEE485-6283-4E37-A3FC-3FAB85A0FCC6}"/>
    <cellStyle name="標準 3" xfId="1" xr:uid="{A0114BEA-D384-4FF1-B9E9-B89D16925E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3DE9C-C873-4BB7-A710-5EEBA879607B}">
  <sheetPr>
    <pageSetUpPr fitToPage="1"/>
  </sheetPr>
  <dimension ref="B2:I53"/>
  <sheetViews>
    <sheetView showGridLines="0" tabSelected="1" workbookViewId="0"/>
  </sheetViews>
  <sheetFormatPr defaultRowHeight="18.75" x14ac:dyDescent="0.4"/>
  <cols>
    <col min="1" max="3" width="2.875" customWidth="1"/>
    <col min="4" max="4" width="57.5" customWidth="1"/>
    <col min="5" max="9" width="20.75" customWidth="1"/>
  </cols>
  <sheetData>
    <row r="2" spans="2:9" ht="21" x14ac:dyDescent="0.4">
      <c r="B2" s="1"/>
      <c r="C2" s="1"/>
      <c r="D2" s="1"/>
      <c r="E2" s="1"/>
      <c r="F2" s="1"/>
      <c r="G2" s="2"/>
      <c r="H2" s="3"/>
      <c r="I2" s="3" t="s">
        <v>0</v>
      </c>
    </row>
    <row r="3" spans="2:9" ht="21" x14ac:dyDescent="0.4">
      <c r="B3" s="4" t="s">
        <v>1</v>
      </c>
      <c r="C3" s="4"/>
      <c r="D3" s="4"/>
      <c r="E3" s="4"/>
      <c r="F3" s="4"/>
      <c r="G3" s="4"/>
      <c r="H3" s="4"/>
      <c r="I3" s="4"/>
    </row>
    <row r="4" spans="2:9" x14ac:dyDescent="0.4">
      <c r="B4" s="5"/>
      <c r="C4" s="5"/>
      <c r="D4" s="5"/>
      <c r="E4" s="5"/>
      <c r="F4" s="5"/>
      <c r="G4" s="5"/>
      <c r="H4" s="2"/>
      <c r="I4" s="2"/>
    </row>
    <row r="5" spans="2:9" ht="21" x14ac:dyDescent="0.4">
      <c r="B5" s="6" t="s">
        <v>2</v>
      </c>
      <c r="C5" s="6"/>
      <c r="D5" s="6"/>
      <c r="E5" s="6"/>
      <c r="F5" s="6"/>
      <c r="G5" s="6"/>
      <c r="H5" s="6"/>
      <c r="I5" s="6"/>
    </row>
    <row r="6" spans="2:9" x14ac:dyDescent="0.4">
      <c r="B6" s="7"/>
      <c r="C6" s="7"/>
      <c r="D6" s="7"/>
      <c r="E6" s="7"/>
      <c r="F6" s="7"/>
      <c r="G6" s="2"/>
      <c r="H6" s="2"/>
      <c r="I6" s="7" t="s">
        <v>3</v>
      </c>
    </row>
    <row r="7" spans="2:9" ht="28.5" x14ac:dyDescent="0.4">
      <c r="B7" s="8" t="s">
        <v>4</v>
      </c>
      <c r="C7" s="9"/>
      <c r="D7" s="10"/>
      <c r="E7" s="11" t="s">
        <v>5</v>
      </c>
      <c r="F7" s="11" t="s">
        <v>6</v>
      </c>
      <c r="G7" s="12" t="s">
        <v>7</v>
      </c>
      <c r="H7" s="12" t="s">
        <v>8</v>
      </c>
      <c r="I7" s="12" t="s">
        <v>9</v>
      </c>
    </row>
    <row r="8" spans="2:9" x14ac:dyDescent="0.4">
      <c r="B8" s="13" t="s">
        <v>10</v>
      </c>
      <c r="C8" s="13" t="s">
        <v>11</v>
      </c>
      <c r="D8" s="14" t="s">
        <v>12</v>
      </c>
      <c r="E8" s="15">
        <v>162935890</v>
      </c>
      <c r="F8" s="15"/>
      <c r="G8" s="15">
        <f>+E8+F8</f>
        <v>162935890</v>
      </c>
      <c r="H8" s="16"/>
      <c r="I8" s="15">
        <f>G8-ABS(H8)</f>
        <v>162935890</v>
      </c>
    </row>
    <row r="9" spans="2:9" x14ac:dyDescent="0.4">
      <c r="B9" s="17"/>
      <c r="C9" s="17"/>
      <c r="D9" s="18" t="s">
        <v>13</v>
      </c>
      <c r="E9" s="19">
        <v>62480</v>
      </c>
      <c r="F9" s="19"/>
      <c r="G9" s="19">
        <f t="shared" ref="G9:G53" si="0">+E9+F9</f>
        <v>62480</v>
      </c>
      <c r="H9" s="20"/>
      <c r="I9" s="19">
        <f t="shared" ref="I9:I52" si="1">G9-ABS(H9)</f>
        <v>62480</v>
      </c>
    </row>
    <row r="10" spans="2:9" x14ac:dyDescent="0.4">
      <c r="B10" s="17"/>
      <c r="C10" s="17"/>
      <c r="D10" s="18" t="s">
        <v>14</v>
      </c>
      <c r="E10" s="19"/>
      <c r="F10" s="19"/>
      <c r="G10" s="19">
        <f t="shared" si="0"/>
        <v>0</v>
      </c>
      <c r="H10" s="21"/>
      <c r="I10" s="19">
        <f t="shared" si="1"/>
        <v>0</v>
      </c>
    </row>
    <row r="11" spans="2:9" x14ac:dyDescent="0.4">
      <c r="B11" s="17"/>
      <c r="C11" s="22"/>
      <c r="D11" s="23" t="s">
        <v>15</v>
      </c>
      <c r="E11" s="24">
        <f>+E8+E9+E10</f>
        <v>162998370</v>
      </c>
      <c r="F11" s="24">
        <f>+F8+F9+F10</f>
        <v>0</v>
      </c>
      <c r="G11" s="24">
        <f t="shared" si="0"/>
        <v>162998370</v>
      </c>
      <c r="H11" s="25">
        <f>+H8+H9+H10</f>
        <v>0</v>
      </c>
      <c r="I11" s="24">
        <f t="shared" si="1"/>
        <v>162998370</v>
      </c>
    </row>
    <row r="12" spans="2:9" x14ac:dyDescent="0.4">
      <c r="B12" s="17"/>
      <c r="C12" s="13" t="s">
        <v>16</v>
      </c>
      <c r="D12" s="18" t="s">
        <v>17</v>
      </c>
      <c r="E12" s="19">
        <v>102208995</v>
      </c>
      <c r="F12" s="19"/>
      <c r="G12" s="19">
        <f t="shared" si="0"/>
        <v>102208995</v>
      </c>
      <c r="H12" s="16"/>
      <c r="I12" s="19">
        <f t="shared" si="1"/>
        <v>102208995</v>
      </c>
    </row>
    <row r="13" spans="2:9" x14ac:dyDescent="0.4">
      <c r="B13" s="17"/>
      <c r="C13" s="17"/>
      <c r="D13" s="18" t="s">
        <v>18</v>
      </c>
      <c r="E13" s="19">
        <v>20774653</v>
      </c>
      <c r="F13" s="19"/>
      <c r="G13" s="19">
        <f t="shared" si="0"/>
        <v>20774653</v>
      </c>
      <c r="H13" s="20"/>
      <c r="I13" s="19">
        <f t="shared" si="1"/>
        <v>20774653</v>
      </c>
    </row>
    <row r="14" spans="2:9" x14ac:dyDescent="0.4">
      <c r="B14" s="17"/>
      <c r="C14" s="17"/>
      <c r="D14" s="18" t="s">
        <v>19</v>
      </c>
      <c r="E14" s="19">
        <v>16101608</v>
      </c>
      <c r="F14" s="19">
        <v>74381</v>
      </c>
      <c r="G14" s="19">
        <f t="shared" si="0"/>
        <v>16175989</v>
      </c>
      <c r="H14" s="20"/>
      <c r="I14" s="19">
        <f t="shared" si="1"/>
        <v>16175989</v>
      </c>
    </row>
    <row r="15" spans="2:9" x14ac:dyDescent="0.4">
      <c r="B15" s="17"/>
      <c r="C15" s="17"/>
      <c r="D15" s="18" t="s">
        <v>20</v>
      </c>
      <c r="E15" s="19">
        <v>7950580</v>
      </c>
      <c r="F15" s="19"/>
      <c r="G15" s="19">
        <f t="shared" si="0"/>
        <v>7950580</v>
      </c>
      <c r="H15" s="20"/>
      <c r="I15" s="19">
        <f t="shared" si="1"/>
        <v>7950580</v>
      </c>
    </row>
    <row r="16" spans="2:9" x14ac:dyDescent="0.4">
      <c r="B16" s="17"/>
      <c r="C16" s="17"/>
      <c r="D16" s="18" t="s">
        <v>21</v>
      </c>
      <c r="E16" s="19">
        <v>-2095397</v>
      </c>
      <c r="F16" s="19"/>
      <c r="G16" s="19">
        <f t="shared" si="0"/>
        <v>-2095397</v>
      </c>
      <c r="H16" s="20"/>
      <c r="I16" s="19">
        <f t="shared" si="1"/>
        <v>-2095397</v>
      </c>
    </row>
    <row r="17" spans="2:9" x14ac:dyDescent="0.4">
      <c r="B17" s="17"/>
      <c r="C17" s="17"/>
      <c r="D17" s="18" t="s">
        <v>22</v>
      </c>
      <c r="E17" s="19"/>
      <c r="F17" s="19"/>
      <c r="G17" s="19">
        <f t="shared" si="0"/>
        <v>0</v>
      </c>
      <c r="H17" s="20"/>
      <c r="I17" s="19">
        <f t="shared" si="1"/>
        <v>0</v>
      </c>
    </row>
    <row r="18" spans="2:9" x14ac:dyDescent="0.4">
      <c r="B18" s="17"/>
      <c r="C18" s="17"/>
      <c r="D18" s="18" t="s">
        <v>23</v>
      </c>
      <c r="E18" s="19"/>
      <c r="F18" s="19"/>
      <c r="G18" s="19">
        <f t="shared" si="0"/>
        <v>0</v>
      </c>
      <c r="H18" s="21"/>
      <c r="I18" s="19">
        <f t="shared" si="1"/>
        <v>0</v>
      </c>
    </row>
    <row r="19" spans="2:9" x14ac:dyDescent="0.4">
      <c r="B19" s="17"/>
      <c r="C19" s="22"/>
      <c r="D19" s="23" t="s">
        <v>24</v>
      </c>
      <c r="E19" s="24">
        <f>+E12+E13+E14+E15+E16+E17+E18</f>
        <v>144940439</v>
      </c>
      <c r="F19" s="24">
        <f>+F12+F13+F14+F15+F16+F17+F18</f>
        <v>74381</v>
      </c>
      <c r="G19" s="24">
        <f t="shared" si="0"/>
        <v>145014820</v>
      </c>
      <c r="H19" s="25">
        <f>+H12+H13+H14+H15+H16+H17+H18</f>
        <v>0</v>
      </c>
      <c r="I19" s="24">
        <f t="shared" si="1"/>
        <v>145014820</v>
      </c>
    </row>
    <row r="20" spans="2:9" x14ac:dyDescent="0.4">
      <c r="B20" s="22"/>
      <c r="C20" s="26" t="s">
        <v>25</v>
      </c>
      <c r="D20" s="27"/>
      <c r="E20" s="28">
        <f xml:space="preserve"> +E11 - E19</f>
        <v>18057931</v>
      </c>
      <c r="F20" s="28">
        <f xml:space="preserve"> +F11 - F19</f>
        <v>-74381</v>
      </c>
      <c r="G20" s="28">
        <f t="shared" si="0"/>
        <v>17983550</v>
      </c>
      <c r="H20" s="25">
        <f xml:space="preserve"> +H11 - H19</f>
        <v>0</v>
      </c>
      <c r="I20" s="28">
        <f>I11-I19</f>
        <v>17983550</v>
      </c>
    </row>
    <row r="21" spans="2:9" x14ac:dyDescent="0.4">
      <c r="B21" s="13" t="s">
        <v>26</v>
      </c>
      <c r="C21" s="13" t="s">
        <v>11</v>
      </c>
      <c r="D21" s="18" t="s">
        <v>27</v>
      </c>
      <c r="E21" s="19">
        <v>152</v>
      </c>
      <c r="F21" s="19"/>
      <c r="G21" s="19">
        <f t="shared" si="0"/>
        <v>152</v>
      </c>
      <c r="H21" s="16"/>
      <c r="I21" s="19">
        <f t="shared" si="1"/>
        <v>152</v>
      </c>
    </row>
    <row r="22" spans="2:9" x14ac:dyDescent="0.4">
      <c r="B22" s="17"/>
      <c r="C22" s="17"/>
      <c r="D22" s="18" t="s">
        <v>28</v>
      </c>
      <c r="E22" s="19">
        <v>5700</v>
      </c>
      <c r="F22" s="19">
        <v>100</v>
      </c>
      <c r="G22" s="19">
        <f t="shared" si="0"/>
        <v>5800</v>
      </c>
      <c r="H22" s="20"/>
      <c r="I22" s="19">
        <f t="shared" si="1"/>
        <v>5800</v>
      </c>
    </row>
    <row r="23" spans="2:9" x14ac:dyDescent="0.4">
      <c r="B23" s="17"/>
      <c r="C23" s="17"/>
      <c r="D23" s="18" t="s">
        <v>29</v>
      </c>
      <c r="E23" s="19">
        <v>1886713</v>
      </c>
      <c r="F23" s="19"/>
      <c r="G23" s="19">
        <f t="shared" si="0"/>
        <v>1886713</v>
      </c>
      <c r="H23" s="21"/>
      <c r="I23" s="19">
        <f t="shared" si="1"/>
        <v>1886713</v>
      </c>
    </row>
    <row r="24" spans="2:9" x14ac:dyDescent="0.4">
      <c r="B24" s="17"/>
      <c r="C24" s="22"/>
      <c r="D24" s="23" t="s">
        <v>30</v>
      </c>
      <c r="E24" s="24">
        <f>+E21+E22+E23</f>
        <v>1892565</v>
      </c>
      <c r="F24" s="24">
        <f>+F21+F22+F23</f>
        <v>100</v>
      </c>
      <c r="G24" s="24">
        <f t="shared" si="0"/>
        <v>1892665</v>
      </c>
      <c r="H24" s="25">
        <f>+H21+H22+H23</f>
        <v>0</v>
      </c>
      <c r="I24" s="24">
        <f t="shared" si="1"/>
        <v>1892665</v>
      </c>
    </row>
    <row r="25" spans="2:9" x14ac:dyDescent="0.4">
      <c r="B25" s="17"/>
      <c r="C25" s="13" t="s">
        <v>16</v>
      </c>
      <c r="D25" s="18" t="s">
        <v>31</v>
      </c>
      <c r="E25" s="19">
        <v>152</v>
      </c>
      <c r="F25" s="19"/>
      <c r="G25" s="19">
        <f t="shared" si="0"/>
        <v>152</v>
      </c>
      <c r="H25" s="16"/>
      <c r="I25" s="19">
        <f t="shared" si="1"/>
        <v>152</v>
      </c>
    </row>
    <row r="26" spans="2:9" x14ac:dyDescent="0.4">
      <c r="B26" s="17"/>
      <c r="C26" s="17"/>
      <c r="D26" s="18" t="s">
        <v>32</v>
      </c>
      <c r="E26" s="19">
        <v>2802561</v>
      </c>
      <c r="F26" s="19"/>
      <c r="G26" s="19">
        <f t="shared" si="0"/>
        <v>2802561</v>
      </c>
      <c r="H26" s="21"/>
      <c r="I26" s="19">
        <f t="shared" si="1"/>
        <v>2802561</v>
      </c>
    </row>
    <row r="27" spans="2:9" x14ac:dyDescent="0.4">
      <c r="B27" s="17"/>
      <c r="C27" s="22"/>
      <c r="D27" s="23" t="s">
        <v>33</v>
      </c>
      <c r="E27" s="24">
        <f>+E25+E26</f>
        <v>2802713</v>
      </c>
      <c r="F27" s="24">
        <f>+F25+F26</f>
        <v>0</v>
      </c>
      <c r="G27" s="24">
        <f t="shared" si="0"/>
        <v>2802713</v>
      </c>
      <c r="H27" s="25">
        <f>+H25+H26</f>
        <v>0</v>
      </c>
      <c r="I27" s="24">
        <f t="shared" si="1"/>
        <v>2802713</v>
      </c>
    </row>
    <row r="28" spans="2:9" x14ac:dyDescent="0.4">
      <c r="B28" s="22"/>
      <c r="C28" s="26" t="s">
        <v>34</v>
      </c>
      <c r="D28" s="29"/>
      <c r="E28" s="30">
        <f xml:space="preserve"> +E24 - E27</f>
        <v>-910148</v>
      </c>
      <c r="F28" s="30">
        <f xml:space="preserve"> +F24 - F27</f>
        <v>100</v>
      </c>
      <c r="G28" s="30">
        <f t="shared" si="0"/>
        <v>-910048</v>
      </c>
      <c r="H28" s="25">
        <f xml:space="preserve"> +H24 - H27</f>
        <v>0</v>
      </c>
      <c r="I28" s="30">
        <f>I24-I27</f>
        <v>-910048</v>
      </c>
    </row>
    <row r="29" spans="2:9" x14ac:dyDescent="0.4">
      <c r="B29" s="26" t="s">
        <v>35</v>
      </c>
      <c r="C29" s="31"/>
      <c r="D29" s="27"/>
      <c r="E29" s="28">
        <f xml:space="preserve"> +E20 +E28</f>
        <v>17147783</v>
      </c>
      <c r="F29" s="28">
        <f xml:space="preserve"> +F20 +F28</f>
        <v>-74281</v>
      </c>
      <c r="G29" s="28">
        <f t="shared" si="0"/>
        <v>17073502</v>
      </c>
      <c r="H29" s="25">
        <f xml:space="preserve"> +H20 +H28</f>
        <v>0</v>
      </c>
      <c r="I29" s="28">
        <f>I20+I28</f>
        <v>17073502</v>
      </c>
    </row>
    <row r="30" spans="2:9" x14ac:dyDescent="0.4">
      <c r="B30" s="13" t="s">
        <v>36</v>
      </c>
      <c r="C30" s="13" t="s">
        <v>11</v>
      </c>
      <c r="D30" s="18" t="s">
        <v>37</v>
      </c>
      <c r="E30" s="19">
        <v>545980</v>
      </c>
      <c r="F30" s="19"/>
      <c r="G30" s="19">
        <f t="shared" si="0"/>
        <v>545980</v>
      </c>
      <c r="H30" s="16"/>
      <c r="I30" s="19">
        <f t="shared" si="1"/>
        <v>545980</v>
      </c>
    </row>
    <row r="31" spans="2:9" x14ac:dyDescent="0.4">
      <c r="B31" s="17"/>
      <c r="C31" s="17"/>
      <c r="D31" s="18" t="s">
        <v>38</v>
      </c>
      <c r="E31" s="19"/>
      <c r="F31" s="19"/>
      <c r="G31" s="19">
        <f t="shared" si="0"/>
        <v>0</v>
      </c>
      <c r="H31" s="20"/>
      <c r="I31" s="19">
        <f t="shared" si="1"/>
        <v>0</v>
      </c>
    </row>
    <row r="32" spans="2:9" x14ac:dyDescent="0.4">
      <c r="B32" s="17"/>
      <c r="C32" s="17"/>
      <c r="D32" s="18" t="s">
        <v>39</v>
      </c>
      <c r="E32" s="19"/>
      <c r="F32" s="19"/>
      <c r="G32" s="19">
        <f t="shared" si="0"/>
        <v>0</v>
      </c>
      <c r="H32" s="20"/>
      <c r="I32" s="19">
        <f t="shared" si="1"/>
        <v>0</v>
      </c>
    </row>
    <row r="33" spans="2:9" x14ac:dyDescent="0.4">
      <c r="B33" s="17"/>
      <c r="C33" s="17"/>
      <c r="D33" s="18" t="s">
        <v>40</v>
      </c>
      <c r="E33" s="19"/>
      <c r="F33" s="19">
        <v>74381</v>
      </c>
      <c r="G33" s="19">
        <f t="shared" si="0"/>
        <v>74381</v>
      </c>
      <c r="H33" s="20"/>
      <c r="I33" s="19">
        <f t="shared" si="1"/>
        <v>74381</v>
      </c>
    </row>
    <row r="34" spans="2:9" x14ac:dyDescent="0.4">
      <c r="B34" s="17"/>
      <c r="C34" s="17"/>
      <c r="D34" s="18" t="s">
        <v>41</v>
      </c>
      <c r="E34" s="19"/>
      <c r="F34" s="19"/>
      <c r="G34" s="19">
        <f t="shared" si="0"/>
        <v>0</v>
      </c>
      <c r="H34" s="21"/>
      <c r="I34" s="19">
        <f t="shared" si="1"/>
        <v>0</v>
      </c>
    </row>
    <row r="35" spans="2:9" x14ac:dyDescent="0.4">
      <c r="B35" s="17"/>
      <c r="C35" s="22"/>
      <c r="D35" s="23" t="s">
        <v>42</v>
      </c>
      <c r="E35" s="24">
        <f>+E30+E31+E32+E33+E34</f>
        <v>545980</v>
      </c>
      <c r="F35" s="24">
        <f>+F30+F31+F32+F33+F34</f>
        <v>74381</v>
      </c>
      <c r="G35" s="24">
        <f t="shared" si="0"/>
        <v>620361</v>
      </c>
      <c r="H35" s="25">
        <f>+H30+H31+H32+H33+H34</f>
        <v>0</v>
      </c>
      <c r="I35" s="24">
        <f t="shared" si="1"/>
        <v>620361</v>
      </c>
    </row>
    <row r="36" spans="2:9" x14ac:dyDescent="0.4">
      <c r="B36" s="17"/>
      <c r="C36" s="13" t="s">
        <v>16</v>
      </c>
      <c r="D36" s="18" t="s">
        <v>43</v>
      </c>
      <c r="E36" s="19"/>
      <c r="F36" s="19"/>
      <c r="G36" s="19">
        <f t="shared" si="0"/>
        <v>0</v>
      </c>
      <c r="H36" s="16"/>
      <c r="I36" s="19">
        <f t="shared" si="1"/>
        <v>0</v>
      </c>
    </row>
    <row r="37" spans="2:9" x14ac:dyDescent="0.4">
      <c r="B37" s="17"/>
      <c r="C37" s="17"/>
      <c r="D37" s="18" t="s">
        <v>44</v>
      </c>
      <c r="E37" s="19"/>
      <c r="F37" s="19"/>
      <c r="G37" s="19">
        <f t="shared" si="0"/>
        <v>0</v>
      </c>
      <c r="H37" s="20"/>
      <c r="I37" s="19">
        <f t="shared" si="1"/>
        <v>0</v>
      </c>
    </row>
    <row r="38" spans="2:9" x14ac:dyDescent="0.4">
      <c r="B38" s="17"/>
      <c r="C38" s="17"/>
      <c r="D38" s="18" t="s">
        <v>45</v>
      </c>
      <c r="E38" s="19"/>
      <c r="F38" s="19"/>
      <c r="G38" s="19">
        <f t="shared" si="0"/>
        <v>0</v>
      </c>
      <c r="H38" s="20"/>
      <c r="I38" s="19">
        <f t="shared" si="1"/>
        <v>0</v>
      </c>
    </row>
    <row r="39" spans="2:9" x14ac:dyDescent="0.4">
      <c r="B39" s="17"/>
      <c r="C39" s="17"/>
      <c r="D39" s="18" t="s">
        <v>46</v>
      </c>
      <c r="E39" s="19"/>
      <c r="F39" s="19"/>
      <c r="G39" s="19">
        <f t="shared" si="0"/>
        <v>0</v>
      </c>
      <c r="H39" s="20"/>
      <c r="I39" s="19">
        <f t="shared" si="1"/>
        <v>0</v>
      </c>
    </row>
    <row r="40" spans="2:9" x14ac:dyDescent="0.4">
      <c r="B40" s="17"/>
      <c r="C40" s="17"/>
      <c r="D40" s="18" t="s">
        <v>47</v>
      </c>
      <c r="E40" s="19">
        <v>545980</v>
      </c>
      <c r="F40" s="19"/>
      <c r="G40" s="19">
        <f t="shared" si="0"/>
        <v>545980</v>
      </c>
      <c r="H40" s="20"/>
      <c r="I40" s="19">
        <f t="shared" si="1"/>
        <v>545980</v>
      </c>
    </row>
    <row r="41" spans="2:9" x14ac:dyDescent="0.4">
      <c r="B41" s="17"/>
      <c r="C41" s="17"/>
      <c r="D41" s="18" t="s">
        <v>48</v>
      </c>
      <c r="E41" s="19"/>
      <c r="F41" s="19"/>
      <c r="G41" s="19">
        <f t="shared" si="0"/>
        <v>0</v>
      </c>
      <c r="H41" s="20"/>
      <c r="I41" s="19">
        <f t="shared" si="1"/>
        <v>0</v>
      </c>
    </row>
    <row r="42" spans="2:9" x14ac:dyDescent="0.4">
      <c r="B42" s="17"/>
      <c r="C42" s="17"/>
      <c r="D42" s="18" t="s">
        <v>49</v>
      </c>
      <c r="E42" s="19">
        <v>74381</v>
      </c>
      <c r="F42" s="19"/>
      <c r="G42" s="19">
        <f t="shared" si="0"/>
        <v>74381</v>
      </c>
      <c r="H42" s="20"/>
      <c r="I42" s="19">
        <f t="shared" si="1"/>
        <v>74381</v>
      </c>
    </row>
    <row r="43" spans="2:9" x14ac:dyDescent="0.4">
      <c r="B43" s="17"/>
      <c r="C43" s="17"/>
      <c r="D43" s="18" t="s">
        <v>50</v>
      </c>
      <c r="E43" s="19"/>
      <c r="F43" s="19"/>
      <c r="G43" s="19">
        <f t="shared" si="0"/>
        <v>0</v>
      </c>
      <c r="H43" s="20"/>
      <c r="I43" s="19">
        <f t="shared" si="1"/>
        <v>0</v>
      </c>
    </row>
    <row r="44" spans="2:9" x14ac:dyDescent="0.4">
      <c r="B44" s="17"/>
      <c r="C44" s="17"/>
      <c r="D44" s="18" t="s">
        <v>51</v>
      </c>
      <c r="E44" s="19"/>
      <c r="F44" s="19"/>
      <c r="G44" s="19">
        <f t="shared" si="0"/>
        <v>0</v>
      </c>
      <c r="H44" s="21"/>
      <c r="I44" s="19">
        <f t="shared" si="1"/>
        <v>0</v>
      </c>
    </row>
    <row r="45" spans="2:9" x14ac:dyDescent="0.4">
      <c r="B45" s="17"/>
      <c r="C45" s="22"/>
      <c r="D45" s="23" t="s">
        <v>52</v>
      </c>
      <c r="E45" s="24">
        <f>+E36+E37+E38+E39+E40+E41+E42+E43+E44</f>
        <v>620361</v>
      </c>
      <c r="F45" s="24">
        <f>+F36+F37+F38+F39+F40+F41+F42+F43+F44</f>
        <v>0</v>
      </c>
      <c r="G45" s="24">
        <f t="shared" si="0"/>
        <v>620361</v>
      </c>
      <c r="H45" s="25">
        <f>+H36+H37+H38+H39+H40+H41+H42+H43+H44</f>
        <v>0</v>
      </c>
      <c r="I45" s="24">
        <f t="shared" si="1"/>
        <v>620361</v>
      </c>
    </row>
    <row r="46" spans="2:9" x14ac:dyDescent="0.4">
      <c r="B46" s="22"/>
      <c r="C46" s="32" t="s">
        <v>53</v>
      </c>
      <c r="D46" s="33"/>
      <c r="E46" s="34">
        <f xml:space="preserve"> +E35 - E45</f>
        <v>-74381</v>
      </c>
      <c r="F46" s="34">
        <f xml:space="preserve"> +F35 - F45</f>
        <v>74381</v>
      </c>
      <c r="G46" s="34">
        <f t="shared" si="0"/>
        <v>0</v>
      </c>
      <c r="H46" s="25">
        <f xml:space="preserve"> +H35 - H45</f>
        <v>0</v>
      </c>
      <c r="I46" s="34">
        <f>I35-I45</f>
        <v>0</v>
      </c>
    </row>
    <row r="47" spans="2:9" x14ac:dyDescent="0.4">
      <c r="B47" s="26" t="s">
        <v>54</v>
      </c>
      <c r="C47" s="35"/>
      <c r="D47" s="36"/>
      <c r="E47" s="37">
        <f xml:space="preserve"> +E29 +E46</f>
        <v>17073402</v>
      </c>
      <c r="F47" s="37">
        <f xml:space="preserve"> +F29 +F46</f>
        <v>100</v>
      </c>
      <c r="G47" s="37">
        <f t="shared" si="0"/>
        <v>17073502</v>
      </c>
      <c r="H47" s="25">
        <f xml:space="preserve"> +H29 +H46</f>
        <v>0</v>
      </c>
      <c r="I47" s="37">
        <f>I29+I46</f>
        <v>17073502</v>
      </c>
    </row>
    <row r="48" spans="2:9" x14ac:dyDescent="0.4">
      <c r="B48" s="38" t="s">
        <v>55</v>
      </c>
      <c r="C48" s="35" t="s">
        <v>56</v>
      </c>
      <c r="D48" s="36"/>
      <c r="E48" s="37">
        <v>100732350</v>
      </c>
      <c r="F48" s="37">
        <v>98598</v>
      </c>
      <c r="G48" s="37">
        <f t="shared" si="0"/>
        <v>100830948</v>
      </c>
      <c r="H48" s="25"/>
      <c r="I48" s="37">
        <f t="shared" si="1"/>
        <v>100830948</v>
      </c>
    </row>
    <row r="49" spans="2:9" x14ac:dyDescent="0.4">
      <c r="B49" s="39"/>
      <c r="C49" s="35" t="s">
        <v>57</v>
      </c>
      <c r="D49" s="36"/>
      <c r="E49" s="37">
        <f xml:space="preserve"> +E47 +E48</f>
        <v>117805752</v>
      </c>
      <c r="F49" s="37">
        <f xml:space="preserve"> +F47 +F48</f>
        <v>98698</v>
      </c>
      <c r="G49" s="37">
        <f t="shared" si="0"/>
        <v>117904450</v>
      </c>
      <c r="H49" s="25">
        <f xml:space="preserve"> +H47 +H48</f>
        <v>0</v>
      </c>
      <c r="I49" s="37">
        <f>I47+I48</f>
        <v>117904450</v>
      </c>
    </row>
    <row r="50" spans="2:9" x14ac:dyDescent="0.4">
      <c r="B50" s="39"/>
      <c r="C50" s="35" t="s">
        <v>58</v>
      </c>
      <c r="D50" s="36"/>
      <c r="E50" s="37"/>
      <c r="F50" s="37"/>
      <c r="G50" s="37">
        <f t="shared" si="0"/>
        <v>0</v>
      </c>
      <c r="H50" s="25"/>
      <c r="I50" s="37">
        <f t="shared" si="1"/>
        <v>0</v>
      </c>
    </row>
    <row r="51" spans="2:9" x14ac:dyDescent="0.4">
      <c r="B51" s="39"/>
      <c r="C51" s="35" t="s">
        <v>59</v>
      </c>
      <c r="D51" s="36"/>
      <c r="E51" s="37"/>
      <c r="F51" s="37"/>
      <c r="G51" s="37">
        <f t="shared" si="0"/>
        <v>0</v>
      </c>
      <c r="H51" s="25"/>
      <c r="I51" s="37">
        <f t="shared" si="1"/>
        <v>0</v>
      </c>
    </row>
    <row r="52" spans="2:9" x14ac:dyDescent="0.4">
      <c r="B52" s="39"/>
      <c r="C52" s="35" t="s">
        <v>60</v>
      </c>
      <c r="D52" s="36"/>
      <c r="E52" s="37"/>
      <c r="F52" s="37"/>
      <c r="G52" s="37">
        <f t="shared" si="0"/>
        <v>0</v>
      </c>
      <c r="H52" s="25"/>
      <c r="I52" s="37">
        <f t="shared" si="1"/>
        <v>0</v>
      </c>
    </row>
    <row r="53" spans="2:9" x14ac:dyDescent="0.4">
      <c r="B53" s="40"/>
      <c r="C53" s="35" t="s">
        <v>61</v>
      </c>
      <c r="D53" s="36"/>
      <c r="E53" s="37">
        <f xml:space="preserve"> +E49 +E50 +E51 - E52</f>
        <v>117805752</v>
      </c>
      <c r="F53" s="37">
        <f xml:space="preserve"> +F49 +F50 +F51 - F52</f>
        <v>98698</v>
      </c>
      <c r="G53" s="37">
        <f t="shared" si="0"/>
        <v>117904450</v>
      </c>
      <c r="H53" s="25">
        <f xml:space="preserve"> +H49 +H50 +H51 - H52</f>
        <v>0</v>
      </c>
      <c r="I53" s="37">
        <f>I49+I50+I51-I52</f>
        <v>117904450</v>
      </c>
    </row>
  </sheetData>
  <mergeCells count="13">
    <mergeCell ref="B48:B53"/>
    <mergeCell ref="B21:B28"/>
    <mergeCell ref="C21:C24"/>
    <mergeCell ref="C25:C27"/>
    <mergeCell ref="B30:B46"/>
    <mergeCell ref="C30:C35"/>
    <mergeCell ref="C36:C45"/>
    <mergeCell ref="B3:I3"/>
    <mergeCell ref="B5:I5"/>
    <mergeCell ref="B7:D7"/>
    <mergeCell ref="B8:B20"/>
    <mergeCell ref="C8:C11"/>
    <mergeCell ref="C12:C19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&amp;L社会福祉法人山宮保育会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okamoto@sunpis.com</dc:creator>
  <cp:lastModifiedBy>okamoto@sunpis.com</cp:lastModifiedBy>
  <dcterms:created xsi:type="dcterms:W3CDTF">2024-10-15T00:20:40Z</dcterms:created>
  <dcterms:modified xsi:type="dcterms:W3CDTF">2024-10-15T00:20:41Z</dcterms:modified>
</cp:coreProperties>
</file>