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10pu19\Desktop\計算書類一式\"/>
    </mc:Choice>
  </mc:AlternateContent>
  <xr:revisionPtr revIDLastSave="0" documentId="8_{8D70012F-65B0-4CBF-8390-D3F4ACC8FD53}" xr6:coauthVersionLast="47" xr6:coauthVersionMax="47" xr10:uidLastSave="{00000000-0000-0000-0000-000000000000}"/>
  <bookViews>
    <workbookView xWindow="-120" yWindow="-120" windowWidth="20730" windowHeight="11310" activeTab="1" xr2:uid="{2449A228-C2F5-489E-819E-333152A95178}"/>
  </bookViews>
  <sheets>
    <sheet name="光の森こども園" sheetId="1" r:id="rId1"/>
    <sheet name="本部" sheetId="2" r:id="rId2"/>
  </sheets>
  <definedNames>
    <definedName name="_xlnm.Print_Titles" localSheetId="0">光の森こども園!$1:$5</definedName>
    <definedName name="_xlnm.Print_Titles" localSheetId="1">本部!$1:$5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5" i="2" l="1"/>
  <c r="G112" i="2"/>
  <c r="G109" i="2"/>
  <c r="G108" i="2"/>
  <c r="G107" i="2"/>
  <c r="G106" i="2"/>
  <c r="G105" i="2"/>
  <c r="G104" i="2"/>
  <c r="G103" i="2"/>
  <c r="G102" i="2"/>
  <c r="F101" i="2"/>
  <c r="F110" i="2" s="1"/>
  <c r="E101" i="2"/>
  <c r="E110" i="2" s="1"/>
  <c r="G110" i="2" s="1"/>
  <c r="F100" i="2"/>
  <c r="G99" i="2"/>
  <c r="G98" i="2"/>
  <c r="G97" i="2"/>
  <c r="G96" i="2"/>
  <c r="G95" i="2"/>
  <c r="G94" i="2"/>
  <c r="G93" i="2"/>
  <c r="F93" i="2"/>
  <c r="E93" i="2"/>
  <c r="E100" i="2" s="1"/>
  <c r="E91" i="2"/>
  <c r="G91" i="2" s="1"/>
  <c r="G90" i="2"/>
  <c r="F89" i="2"/>
  <c r="E89" i="2"/>
  <c r="G89" i="2" s="1"/>
  <c r="G88" i="2"/>
  <c r="G87" i="2"/>
  <c r="G86" i="2"/>
  <c r="G85" i="2"/>
  <c r="G84" i="2"/>
  <c r="G83" i="2"/>
  <c r="G82" i="2"/>
  <c r="G81" i="2"/>
  <c r="G80" i="2"/>
  <c r="G79" i="2"/>
  <c r="F78" i="2"/>
  <c r="F91" i="2" s="1"/>
  <c r="E78" i="2"/>
  <c r="G77" i="2"/>
  <c r="G75" i="2"/>
  <c r="G74" i="2"/>
  <c r="G73" i="2"/>
  <c r="F72" i="2"/>
  <c r="E72" i="2"/>
  <c r="G72" i="2" s="1"/>
  <c r="G71" i="2"/>
  <c r="G70" i="2"/>
  <c r="G69" i="2"/>
  <c r="F68" i="2"/>
  <c r="G68" i="2" s="1"/>
  <c r="E68" i="2"/>
  <c r="E76" i="2" s="1"/>
  <c r="G65" i="2"/>
  <c r="G64" i="2"/>
  <c r="G63" i="2"/>
  <c r="G62" i="2"/>
  <c r="F62" i="2"/>
  <c r="E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F45" i="2"/>
  <c r="E45" i="2"/>
  <c r="G45" i="2" s="1"/>
  <c r="G44" i="2"/>
  <c r="G43" i="2"/>
  <c r="G42" i="2"/>
  <c r="G41" i="2"/>
  <c r="G40" i="2"/>
  <c r="G39" i="2"/>
  <c r="G38" i="2"/>
  <c r="G37" i="2"/>
  <c r="G36" i="2"/>
  <c r="G35" i="2"/>
  <c r="G34" i="2"/>
  <c r="F34" i="2"/>
  <c r="E34" i="2"/>
  <c r="G33" i="2"/>
  <c r="G32" i="2"/>
  <c r="G31" i="2"/>
  <c r="G30" i="2"/>
  <c r="G29" i="2"/>
  <c r="G28" i="2"/>
  <c r="G27" i="2"/>
  <c r="F26" i="2"/>
  <c r="F66" i="2" s="1"/>
  <c r="E26" i="2"/>
  <c r="E66" i="2" s="1"/>
  <c r="G66" i="2" s="1"/>
  <c r="G24" i="2"/>
  <c r="G23" i="2"/>
  <c r="G22" i="2"/>
  <c r="F21" i="2"/>
  <c r="E21" i="2"/>
  <c r="G21" i="2" s="1"/>
  <c r="G20" i="2"/>
  <c r="G19" i="2"/>
  <c r="G18" i="2"/>
  <c r="G17" i="2"/>
  <c r="G16" i="2"/>
  <c r="G15" i="2"/>
  <c r="F14" i="2"/>
  <c r="F6" i="2" s="1"/>
  <c r="F25" i="2" s="1"/>
  <c r="F67" i="2" s="1"/>
  <c r="E14" i="2"/>
  <c r="G13" i="2"/>
  <c r="G12" i="2"/>
  <c r="G11" i="2"/>
  <c r="F10" i="2"/>
  <c r="E10" i="2"/>
  <c r="G10" i="2" s="1"/>
  <c r="G9" i="2"/>
  <c r="G8" i="2"/>
  <c r="F7" i="2"/>
  <c r="E7" i="2"/>
  <c r="G7" i="2" s="1"/>
  <c r="E6" i="2"/>
  <c r="E25" i="2" s="1"/>
  <c r="G115" i="1"/>
  <c r="G112" i="1"/>
  <c r="G109" i="1"/>
  <c r="G108" i="1"/>
  <c r="G107" i="1"/>
  <c r="G106" i="1"/>
  <c r="G105" i="1"/>
  <c r="G104" i="1"/>
  <c r="G103" i="1"/>
  <c r="G102" i="1"/>
  <c r="F101" i="1"/>
  <c r="F110" i="1" s="1"/>
  <c r="E101" i="1"/>
  <c r="G101" i="1" s="1"/>
  <c r="E100" i="1"/>
  <c r="G100" i="1" s="1"/>
  <c r="G99" i="1"/>
  <c r="G98" i="1"/>
  <c r="G97" i="1"/>
  <c r="G96" i="1"/>
  <c r="G95" i="1"/>
  <c r="G94" i="1"/>
  <c r="F93" i="1"/>
  <c r="F100" i="1" s="1"/>
  <c r="F111" i="1" s="1"/>
  <c r="E93" i="1"/>
  <c r="G93" i="1" s="1"/>
  <c r="G90" i="1"/>
  <c r="F89" i="1"/>
  <c r="E89" i="1"/>
  <c r="G89" i="1" s="1"/>
  <c r="G88" i="1"/>
  <c r="G87" i="1"/>
  <c r="G86" i="1"/>
  <c r="G85" i="1"/>
  <c r="G84" i="1"/>
  <c r="G83" i="1"/>
  <c r="G82" i="1"/>
  <c r="G81" i="1"/>
  <c r="G80" i="1"/>
  <c r="G79" i="1"/>
  <c r="F78" i="1"/>
  <c r="F91" i="1" s="1"/>
  <c r="E78" i="1"/>
  <c r="G78" i="1" s="1"/>
  <c r="G77" i="1"/>
  <c r="F76" i="1"/>
  <c r="F92" i="1" s="1"/>
  <c r="E76" i="1"/>
  <c r="G75" i="1"/>
  <c r="G74" i="1"/>
  <c r="G73" i="1"/>
  <c r="G72" i="1"/>
  <c r="F72" i="1"/>
  <c r="E72" i="1"/>
  <c r="G71" i="1"/>
  <c r="G70" i="1"/>
  <c r="G69" i="1"/>
  <c r="F68" i="1"/>
  <c r="E68" i="1"/>
  <c r="G68" i="1" s="1"/>
  <c r="G65" i="1"/>
  <c r="G64" i="1"/>
  <c r="G63" i="1"/>
  <c r="F62" i="1"/>
  <c r="E62" i="1"/>
  <c r="G62" i="1" s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F45" i="1"/>
  <c r="E45" i="1"/>
  <c r="G44" i="1"/>
  <c r="G43" i="1"/>
  <c r="G42" i="1"/>
  <c r="G41" i="1"/>
  <c r="G40" i="1"/>
  <c r="G39" i="1"/>
  <c r="G38" i="1"/>
  <c r="G37" i="1"/>
  <c r="G36" i="1"/>
  <c r="G35" i="1"/>
  <c r="F34" i="1"/>
  <c r="E34" i="1"/>
  <c r="G34" i="1" s="1"/>
  <c r="G33" i="1"/>
  <c r="G32" i="1"/>
  <c r="G31" i="1"/>
  <c r="G30" i="1"/>
  <c r="G29" i="1"/>
  <c r="G28" i="1"/>
  <c r="G27" i="1"/>
  <c r="F26" i="1"/>
  <c r="G26" i="1" s="1"/>
  <c r="E26" i="1"/>
  <c r="E66" i="1" s="1"/>
  <c r="G24" i="1"/>
  <c r="G23" i="1"/>
  <c r="G22" i="1"/>
  <c r="G21" i="1"/>
  <c r="F21" i="1"/>
  <c r="E21" i="1"/>
  <c r="G20" i="1"/>
  <c r="G19" i="1"/>
  <c r="G18" i="1"/>
  <c r="G17" i="1"/>
  <c r="G16" i="1"/>
  <c r="G15" i="1"/>
  <c r="F14" i="1"/>
  <c r="E14" i="1"/>
  <c r="G14" i="1" s="1"/>
  <c r="G13" i="1"/>
  <c r="G12" i="1"/>
  <c r="G11" i="1"/>
  <c r="F10" i="1"/>
  <c r="G10" i="1" s="1"/>
  <c r="E10" i="1"/>
  <c r="G9" i="1"/>
  <c r="G8" i="1"/>
  <c r="F7" i="1"/>
  <c r="E7" i="1"/>
  <c r="E6" i="1" s="1"/>
  <c r="F6" i="1"/>
  <c r="F25" i="1" s="1"/>
  <c r="G25" i="2" l="1"/>
  <c r="E67" i="2"/>
  <c r="G100" i="2"/>
  <c r="E111" i="2"/>
  <c r="G111" i="2" s="1"/>
  <c r="E92" i="1"/>
  <c r="G92" i="1" s="1"/>
  <c r="F111" i="2"/>
  <c r="G6" i="1"/>
  <c r="E25" i="1"/>
  <c r="G76" i="2"/>
  <c r="E92" i="2"/>
  <c r="G76" i="1"/>
  <c r="E110" i="1"/>
  <c r="G110" i="1" s="1"/>
  <c r="G6" i="2"/>
  <c r="G26" i="2"/>
  <c r="G7" i="1"/>
  <c r="F76" i="2"/>
  <c r="F92" i="2" s="1"/>
  <c r="F114" i="2" s="1"/>
  <c r="F116" i="2" s="1"/>
  <c r="G101" i="2"/>
  <c r="E91" i="1"/>
  <c r="G91" i="1" s="1"/>
  <c r="F66" i="1"/>
  <c r="F67" i="1" s="1"/>
  <c r="F114" i="1" s="1"/>
  <c r="F116" i="1" s="1"/>
  <c r="G14" i="2"/>
  <c r="G78" i="2"/>
  <c r="E111" i="1" l="1"/>
  <c r="G111" i="1" s="1"/>
  <c r="G66" i="1"/>
  <c r="G92" i="2"/>
  <c r="E67" i="1"/>
  <c r="G25" i="1"/>
  <c r="G67" i="2"/>
  <c r="E114" i="2"/>
  <c r="E116" i="2" l="1"/>
  <c r="G116" i="2" s="1"/>
  <c r="G114" i="2"/>
  <c r="E114" i="1"/>
  <c r="G67" i="1"/>
  <c r="E116" i="1" l="1"/>
  <c r="G116" i="1" s="1"/>
  <c r="G114" i="1"/>
</calcChain>
</file>

<file path=xl/sharedStrings.xml><?xml version="1.0" encoding="utf-8"?>
<sst xmlns="http://schemas.openxmlformats.org/spreadsheetml/2006/main" count="256" uniqueCount="123">
  <si>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</si>
  <si>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光の森こども園拠点区分  資金収支計算書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</si>
  <si>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</si>
  <si>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</si>
  <si>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</si>
  <si>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</si>
  <si>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</si>
  <si>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</si>
  <si>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</si>
  <si>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</si>
  <si>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</si>
  <si>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保育事業収入</t>
  </si>
  <si>
    <t>　施設型給付費収入</t>
  </si>
  <si>
    <t>　　施設型給付費収入</t>
  </si>
  <si>
    <t>　　利用者負担金収入</t>
  </si>
  <si>
    <t>　利用者等利用料収入</t>
  </si>
  <si>
    <t>　　利用者等利用料収入（公費）</t>
  </si>
  <si>
    <t>　　利用者等利用料収入（一般）</t>
  </si>
  <si>
    <t>　　その他の利用料収入</t>
  </si>
  <si>
    <t>　その他の事業収入</t>
  </si>
  <si>
    <t>　　補助金事業収入</t>
  </si>
  <si>
    <t>　　受託事業収入</t>
  </si>
  <si>
    <t>　　その他の事業収入</t>
  </si>
  <si>
    <t>借入金利息補助金収入</t>
  </si>
  <si>
    <t>経常経費寄附金収入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</si>
  <si>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</si>
  <si>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</si>
  <si>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</si>
  <si>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</si>
  <si>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</si>
  <si>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</si>
  <si>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</si>
  <si>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</si>
  <si>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</si>
  <si>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</si>
  <si>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</si>
  <si>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</si>
  <si>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</si>
  <si>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</si>
  <si>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</si>
  <si>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</si>
  <si>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</si>
  <si>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保健衛生費支出</t>
  </si>
  <si>
    <t>　保育材料費支出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</si>
  <si>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</si>
  <si>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</si>
  <si>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</si>
  <si>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</si>
  <si>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</si>
  <si>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車輌費支出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</si>
  <si>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</si>
  <si>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</si>
  <si>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</si>
  <si>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</si>
  <si>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</si>
  <si>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</si>
  <si>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</si>
  <si>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</si>
  <si>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</si>
  <si>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</si>
  <si>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</si>
  <si>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</si>
  <si>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</si>
  <si>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</si>
  <si>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</si>
  <si>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保守料支出</t>
  </si>
  <si>
    <t>支払利息支出</t>
  </si>
  <si>
    <t>その他の支出</t>
  </si>
  <si>
    <t>　利用者等外給食費支出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</si>
  <si>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</si>
  <si>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</si>
  <si>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</si>
  <si>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</si>
  <si>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</si>
  <si>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</si>
  <si>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</si>
  <si>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設備資金借入金収入</t>
  </si>
  <si>
    <t>固定資産売却収入</t>
  </si>
  <si>
    <t>　車輌運搬具売却収入</t>
  </si>
  <si>
    <t>　器具及び備品売却収入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</si>
  <si>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</si>
  <si>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</si>
  <si>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</si>
  <si>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</si>
  <si>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</si>
  <si>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</si>
  <si>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</si>
  <si>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</si>
  <si>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　構築物取得支出</t>
  </si>
  <si>
    <t>　建設仮勘定取得支出</t>
  </si>
  <si>
    <t>　ソフトウェア取得支出</t>
  </si>
  <si>
    <t>　その他の固定資産取得支出</t>
  </si>
  <si>
    <t>固定資産除却・廃棄支出</t>
  </si>
  <si>
    <t>ファイナンス・リース債務の返済支出</t>
  </si>
  <si>
    <t>その他の施設整備等による支出</t>
  </si>
  <si>
    <t>　長期未払金支出</t>
  </si>
  <si>
    <t>施設整備等支出計（５）</t>
  </si>
  <si>
    <t>施設整備等資金収支差額（６）＝（４）－（５）</t>
  </si>
  <si>
    <t>その他の活動による収支</t>
  </si>
  <si>
    <t>積立資産取崩収入</t>
  </si>
  <si>
    <t>　退職給付引当資産取崩収入</t>
  </si>
  <si>
    <t>　長期預り金積立資産取崩収入</t>
  </si>
  <si>
    <t>　人権費積立資産取崩収入</t>
  </si>
  <si>
    <t>　保育所施設・設備整備積立資産取崩収入</t>
  </si>
  <si>
    <t>拠点区分間繰入金収入</t>
  </si>
  <si>
    <t>その他の活動による収入</t>
  </si>
  <si>
    <t>その他の活動収入計（７）</t>
  </si>
  <si>
    <t>積立資産支出</t>
  </si>
  <si>
    <t>　退職給付引当資産支出</t>
  </si>
  <si>
    <t>　長期預り金積立資産支出</t>
  </si>
  <si>
    <t>　人権費積立資産支出</t>
  </si>
  <si>
    <t>　修繕積立資産支出</t>
  </si>
  <si>
    <t>　備品等購入積立資産支出</t>
  </si>
  <si>
    <t>　保育所施設・設備整備積立資産支出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</si>
  <si>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</si>
  <si>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</si>
  <si>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</si>
  <si>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</si>
  <si>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</si>
  <si>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</si>
  <si>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</si>
  <si>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</si>
  <si>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本部拠点区分  資金収支計算書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</si>
</sst>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5E2F11B4-F040-4293-9D6A-00BF2CE9D786}"/>
    <cellStyle name="標準 3" xfId="1" xr:uid="{556AF8DE-577C-4491-AB15-1BED72D330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2A038-A702-4D7A-ADA8-8409B223F5DC}">
  <sheetPr>
    <pageSetUpPr fitToPage="1"/>
  </sheetPr>
  <dimension ref="B1:H126"/>
  <sheetViews>
    <sheetView showGridLines="0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+E7+E10+E14</f>
        <v>163000000</v>
      </c>
      <c r="F6" s="11">
        <f>+F7+F10+F14</f>
        <v>162935890</v>
      </c>
      <c r="G6" s="11">
        <f>E6-F6</f>
        <v>64110</v>
      </c>
      <c r="H6" s="11"/>
    </row>
    <row r="7" spans="2:8" x14ac:dyDescent="0.4">
      <c r="B7" s="12"/>
      <c r="C7" s="12"/>
      <c r="D7" s="13" t="s">
        <v>12</v>
      </c>
      <c r="E7" s="14">
        <f>+E8+E9</f>
        <v>141400000</v>
      </c>
      <c r="F7" s="14">
        <f>+F8+F9</f>
        <v>141387790</v>
      </c>
      <c r="G7" s="14">
        <f t="shared" ref="G7:G70" si="0">E7-F7</f>
        <v>12210</v>
      </c>
      <c r="H7" s="14"/>
    </row>
    <row r="8" spans="2:8" x14ac:dyDescent="0.4">
      <c r="B8" s="12"/>
      <c r="C8" s="12"/>
      <c r="D8" s="13" t="s">
        <v>13</v>
      </c>
      <c r="E8" s="14">
        <v>136000000</v>
      </c>
      <c r="F8" s="14">
        <v>135952090</v>
      </c>
      <c r="G8" s="14">
        <f t="shared" si="0"/>
        <v>47910</v>
      </c>
      <c r="H8" s="14"/>
    </row>
    <row r="9" spans="2:8" x14ac:dyDescent="0.4">
      <c r="B9" s="12"/>
      <c r="C9" s="12"/>
      <c r="D9" s="13" t="s">
        <v>14</v>
      </c>
      <c r="E9" s="14">
        <v>5400000</v>
      </c>
      <c r="F9" s="14">
        <v>5435700</v>
      </c>
      <c r="G9" s="14">
        <f t="shared" si="0"/>
        <v>-35700</v>
      </c>
      <c r="H9" s="14"/>
    </row>
    <row r="10" spans="2:8" x14ac:dyDescent="0.4">
      <c r="B10" s="12"/>
      <c r="C10" s="12"/>
      <c r="D10" s="13" t="s">
        <v>15</v>
      </c>
      <c r="E10" s="14">
        <f>+E11+E12+E13</f>
        <v>4000000</v>
      </c>
      <c r="F10" s="14">
        <f>+F11+F12+F13</f>
        <v>3967550</v>
      </c>
      <c r="G10" s="14">
        <f t="shared" si="0"/>
        <v>32450</v>
      </c>
      <c r="H10" s="14"/>
    </row>
    <row r="11" spans="2:8" x14ac:dyDescent="0.4">
      <c r="B11" s="12"/>
      <c r="C11" s="12"/>
      <c r="D11" s="13" t="s">
        <v>16</v>
      </c>
      <c r="E11" s="14">
        <v>800000</v>
      </c>
      <c r="F11" s="14">
        <v>770800</v>
      </c>
      <c r="G11" s="14">
        <f t="shared" si="0"/>
        <v>29200</v>
      </c>
      <c r="H11" s="14"/>
    </row>
    <row r="12" spans="2:8" x14ac:dyDescent="0.4">
      <c r="B12" s="12"/>
      <c r="C12" s="12"/>
      <c r="D12" s="13" t="s">
        <v>17</v>
      </c>
      <c r="E12" s="14">
        <v>3200000</v>
      </c>
      <c r="F12" s="14">
        <v>3196750</v>
      </c>
      <c r="G12" s="14">
        <f t="shared" si="0"/>
        <v>3250</v>
      </c>
      <c r="H12" s="14"/>
    </row>
    <row r="13" spans="2:8" x14ac:dyDescent="0.4">
      <c r="B13" s="12"/>
      <c r="C13" s="12"/>
      <c r="D13" s="13" t="s">
        <v>18</v>
      </c>
      <c r="E13" s="14"/>
      <c r="F13" s="14"/>
      <c r="G13" s="14">
        <f t="shared" si="0"/>
        <v>0</v>
      </c>
      <c r="H13" s="14"/>
    </row>
    <row r="14" spans="2:8" x14ac:dyDescent="0.4">
      <c r="B14" s="12"/>
      <c r="C14" s="12"/>
      <c r="D14" s="13" t="s">
        <v>19</v>
      </c>
      <c r="E14" s="14">
        <f>+E15+E16+E17</f>
        <v>17600000</v>
      </c>
      <c r="F14" s="14">
        <f>+F15+F16+F17</f>
        <v>17580550</v>
      </c>
      <c r="G14" s="14">
        <f t="shared" si="0"/>
        <v>19450</v>
      </c>
      <c r="H14" s="14"/>
    </row>
    <row r="15" spans="2:8" x14ac:dyDescent="0.4">
      <c r="B15" s="12"/>
      <c r="C15" s="12"/>
      <c r="D15" s="13" t="s">
        <v>20</v>
      </c>
      <c r="E15" s="14">
        <v>4800000</v>
      </c>
      <c r="F15" s="14">
        <v>4685400</v>
      </c>
      <c r="G15" s="14">
        <f t="shared" si="0"/>
        <v>114600</v>
      </c>
      <c r="H15" s="14"/>
    </row>
    <row r="16" spans="2:8" x14ac:dyDescent="0.4">
      <c r="B16" s="12"/>
      <c r="C16" s="12"/>
      <c r="D16" s="13" t="s">
        <v>21</v>
      </c>
      <c r="E16" s="14">
        <v>9000000</v>
      </c>
      <c r="F16" s="14">
        <v>8920700</v>
      </c>
      <c r="G16" s="14">
        <f t="shared" si="0"/>
        <v>79300</v>
      </c>
      <c r="H16" s="14"/>
    </row>
    <row r="17" spans="2:8" x14ac:dyDescent="0.4">
      <c r="B17" s="12"/>
      <c r="C17" s="12"/>
      <c r="D17" s="13" t="s">
        <v>22</v>
      </c>
      <c r="E17" s="14">
        <v>3800000</v>
      </c>
      <c r="F17" s="14">
        <v>3974450</v>
      </c>
      <c r="G17" s="14">
        <f t="shared" si="0"/>
        <v>-174450</v>
      </c>
      <c r="H17" s="14"/>
    </row>
    <row r="18" spans="2:8" x14ac:dyDescent="0.4">
      <c r="B18" s="12"/>
      <c r="C18" s="12"/>
      <c r="D18" s="13" t="s">
        <v>23</v>
      </c>
      <c r="E18" s="14">
        <v>152</v>
      </c>
      <c r="F18" s="14">
        <v>152</v>
      </c>
      <c r="G18" s="14">
        <f t="shared" si="0"/>
        <v>0</v>
      </c>
      <c r="H18" s="14"/>
    </row>
    <row r="19" spans="2:8" x14ac:dyDescent="0.4">
      <c r="B19" s="12"/>
      <c r="C19" s="12"/>
      <c r="D19" s="13" t="s">
        <v>24</v>
      </c>
      <c r="E19" s="14">
        <v>50000</v>
      </c>
      <c r="F19" s="14">
        <v>62480</v>
      </c>
      <c r="G19" s="14">
        <f t="shared" si="0"/>
        <v>-12480</v>
      </c>
      <c r="H19" s="14"/>
    </row>
    <row r="20" spans="2:8" x14ac:dyDescent="0.4">
      <c r="B20" s="12"/>
      <c r="C20" s="12"/>
      <c r="D20" s="13" t="s">
        <v>25</v>
      </c>
      <c r="E20" s="14">
        <v>4000</v>
      </c>
      <c r="F20" s="14">
        <v>5700</v>
      </c>
      <c r="G20" s="14">
        <f t="shared" si="0"/>
        <v>-1700</v>
      </c>
      <c r="H20" s="14"/>
    </row>
    <row r="21" spans="2:8" x14ac:dyDescent="0.4">
      <c r="B21" s="12"/>
      <c r="C21" s="12"/>
      <c r="D21" s="13" t="s">
        <v>26</v>
      </c>
      <c r="E21" s="14">
        <f>+E22+E23+E24</f>
        <v>2000000</v>
      </c>
      <c r="F21" s="14">
        <f>+F22+F23+F24</f>
        <v>1886713</v>
      </c>
      <c r="G21" s="14">
        <f t="shared" si="0"/>
        <v>113287</v>
      </c>
      <c r="H21" s="14"/>
    </row>
    <row r="22" spans="2:8" x14ac:dyDescent="0.4">
      <c r="B22" s="12"/>
      <c r="C22" s="12"/>
      <c r="D22" s="13" t="s">
        <v>27</v>
      </c>
      <c r="E22" s="14">
        <v>26000</v>
      </c>
      <c r="F22" s="14">
        <v>28000</v>
      </c>
      <c r="G22" s="14">
        <f t="shared" si="0"/>
        <v>-2000</v>
      </c>
      <c r="H22" s="14"/>
    </row>
    <row r="23" spans="2:8" x14ac:dyDescent="0.4">
      <c r="B23" s="12"/>
      <c r="C23" s="12"/>
      <c r="D23" s="13" t="s">
        <v>28</v>
      </c>
      <c r="E23" s="14">
        <v>1824000</v>
      </c>
      <c r="F23" s="14">
        <v>1712612</v>
      </c>
      <c r="G23" s="14">
        <f t="shared" si="0"/>
        <v>111388</v>
      </c>
      <c r="H23" s="14"/>
    </row>
    <row r="24" spans="2:8" x14ac:dyDescent="0.4">
      <c r="B24" s="12"/>
      <c r="C24" s="12"/>
      <c r="D24" s="13" t="s">
        <v>29</v>
      </c>
      <c r="E24" s="14">
        <v>150000</v>
      </c>
      <c r="F24" s="14">
        <v>146101</v>
      </c>
      <c r="G24" s="14">
        <f t="shared" si="0"/>
        <v>3899</v>
      </c>
      <c r="H24" s="14"/>
    </row>
    <row r="25" spans="2:8" x14ac:dyDescent="0.4">
      <c r="B25" s="12"/>
      <c r="C25" s="15"/>
      <c r="D25" s="16" t="s">
        <v>30</v>
      </c>
      <c r="E25" s="17">
        <f>+E6+E18+E19+E20+E21</f>
        <v>165054152</v>
      </c>
      <c r="F25" s="17">
        <f>+F6+F18+F19+F20+F21</f>
        <v>164890935</v>
      </c>
      <c r="G25" s="17">
        <f t="shared" si="0"/>
        <v>163217</v>
      </c>
      <c r="H25" s="17"/>
    </row>
    <row r="26" spans="2:8" x14ac:dyDescent="0.4">
      <c r="B26" s="12"/>
      <c r="C26" s="9" t="s">
        <v>31</v>
      </c>
      <c r="D26" s="13" t="s">
        <v>32</v>
      </c>
      <c r="E26" s="14">
        <f>+E27+E28+E29+E30+E31+E32+E33</f>
        <v>102300816</v>
      </c>
      <c r="F26" s="14">
        <f>+F27+F28+F29+F30+F31+F32+F33</f>
        <v>102205675</v>
      </c>
      <c r="G26" s="14">
        <f t="shared" si="0"/>
        <v>95141</v>
      </c>
      <c r="H26" s="14"/>
    </row>
    <row r="27" spans="2:8" x14ac:dyDescent="0.4">
      <c r="B27" s="12"/>
      <c r="C27" s="12"/>
      <c r="D27" s="13" t="s">
        <v>33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34</v>
      </c>
      <c r="E28" s="14">
        <v>62920480</v>
      </c>
      <c r="F28" s="14">
        <v>62240066</v>
      </c>
      <c r="G28" s="14">
        <f t="shared" si="0"/>
        <v>680414</v>
      </c>
      <c r="H28" s="14"/>
    </row>
    <row r="29" spans="2:8" x14ac:dyDescent="0.4">
      <c r="B29" s="12"/>
      <c r="C29" s="12"/>
      <c r="D29" s="13" t="s">
        <v>35</v>
      </c>
      <c r="E29" s="14">
        <v>9230336</v>
      </c>
      <c r="F29" s="14">
        <v>9230336</v>
      </c>
      <c r="G29" s="14">
        <f t="shared" si="0"/>
        <v>0</v>
      </c>
      <c r="H29" s="14"/>
    </row>
    <row r="30" spans="2:8" x14ac:dyDescent="0.4">
      <c r="B30" s="12"/>
      <c r="C30" s="12"/>
      <c r="D30" s="13" t="s">
        <v>36</v>
      </c>
      <c r="E30" s="14">
        <v>17400000</v>
      </c>
      <c r="F30" s="14">
        <v>17754720</v>
      </c>
      <c r="G30" s="14">
        <f t="shared" si="0"/>
        <v>-354720</v>
      </c>
      <c r="H30" s="14"/>
    </row>
    <row r="31" spans="2:8" x14ac:dyDescent="0.4">
      <c r="B31" s="12"/>
      <c r="C31" s="12"/>
      <c r="D31" s="13" t="s">
        <v>37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38</v>
      </c>
      <c r="E32" s="14">
        <v>1450000</v>
      </c>
      <c r="F32" s="14">
        <v>1906200</v>
      </c>
      <c r="G32" s="14">
        <f t="shared" si="0"/>
        <v>-456200</v>
      </c>
      <c r="H32" s="14"/>
    </row>
    <row r="33" spans="2:8" x14ac:dyDescent="0.4">
      <c r="B33" s="12"/>
      <c r="C33" s="12"/>
      <c r="D33" s="13" t="s">
        <v>39</v>
      </c>
      <c r="E33" s="14">
        <v>11300000</v>
      </c>
      <c r="F33" s="14">
        <v>11074353</v>
      </c>
      <c r="G33" s="14">
        <f t="shared" si="0"/>
        <v>225647</v>
      </c>
      <c r="H33" s="14"/>
    </row>
    <row r="34" spans="2:8" x14ac:dyDescent="0.4">
      <c r="B34" s="12"/>
      <c r="C34" s="12"/>
      <c r="D34" s="13" t="s">
        <v>40</v>
      </c>
      <c r="E34" s="14">
        <f>+E35+E36+E37+E38+E39+E40+E41+E42+E43+E44</f>
        <v>21338656</v>
      </c>
      <c r="F34" s="14">
        <f>+F35+F36+F37+F38+F39+F40+F41+F42+F43+F44</f>
        <v>20731805</v>
      </c>
      <c r="G34" s="14">
        <f t="shared" si="0"/>
        <v>606851</v>
      </c>
      <c r="H34" s="14"/>
    </row>
    <row r="35" spans="2:8" x14ac:dyDescent="0.4">
      <c r="B35" s="12"/>
      <c r="C35" s="12"/>
      <c r="D35" s="13" t="s">
        <v>41</v>
      </c>
      <c r="E35" s="14">
        <v>7800000</v>
      </c>
      <c r="F35" s="14">
        <v>7770434</v>
      </c>
      <c r="G35" s="14">
        <f t="shared" si="0"/>
        <v>29566</v>
      </c>
      <c r="H35" s="14"/>
    </row>
    <row r="36" spans="2:8" x14ac:dyDescent="0.4">
      <c r="B36" s="12"/>
      <c r="C36" s="12"/>
      <c r="D36" s="13" t="s">
        <v>42</v>
      </c>
      <c r="E36" s="14">
        <v>360000</v>
      </c>
      <c r="F36" s="14">
        <v>287512</v>
      </c>
      <c r="G36" s="14">
        <f t="shared" si="0"/>
        <v>72488</v>
      </c>
      <c r="H36" s="14"/>
    </row>
    <row r="37" spans="2:8" x14ac:dyDescent="0.4">
      <c r="B37" s="12"/>
      <c r="C37" s="12"/>
      <c r="D37" s="13" t="s">
        <v>43</v>
      </c>
      <c r="E37" s="14">
        <v>3300000</v>
      </c>
      <c r="F37" s="14">
        <v>3220360</v>
      </c>
      <c r="G37" s="14">
        <f t="shared" si="0"/>
        <v>79640</v>
      </c>
      <c r="H37" s="14"/>
    </row>
    <row r="38" spans="2:8" x14ac:dyDescent="0.4">
      <c r="B38" s="12"/>
      <c r="C38" s="12"/>
      <c r="D38" s="13" t="s">
        <v>44</v>
      </c>
      <c r="E38" s="14">
        <v>2712000</v>
      </c>
      <c r="F38" s="14">
        <v>2543900</v>
      </c>
      <c r="G38" s="14">
        <f t="shared" si="0"/>
        <v>168100</v>
      </c>
      <c r="H38" s="14"/>
    </row>
    <row r="39" spans="2:8" x14ac:dyDescent="0.4">
      <c r="B39" s="12"/>
      <c r="C39" s="12"/>
      <c r="D39" s="13" t="s">
        <v>45</v>
      </c>
      <c r="E39" s="14">
        <v>480000</v>
      </c>
      <c r="F39" s="14">
        <v>353000</v>
      </c>
      <c r="G39" s="14">
        <f t="shared" si="0"/>
        <v>127000</v>
      </c>
      <c r="H39" s="14"/>
    </row>
    <row r="40" spans="2:8" x14ac:dyDescent="0.4">
      <c r="B40" s="12"/>
      <c r="C40" s="12"/>
      <c r="D40" s="13" t="s">
        <v>46</v>
      </c>
      <c r="E40" s="14">
        <v>3060000</v>
      </c>
      <c r="F40" s="14">
        <v>3084181</v>
      </c>
      <c r="G40" s="14">
        <f t="shared" si="0"/>
        <v>-24181</v>
      </c>
      <c r="H40" s="14"/>
    </row>
    <row r="41" spans="2:8" x14ac:dyDescent="0.4">
      <c r="B41" s="12"/>
      <c r="C41" s="12"/>
      <c r="D41" s="13" t="s">
        <v>47</v>
      </c>
      <c r="E41" s="14">
        <v>960000</v>
      </c>
      <c r="F41" s="14">
        <v>908179</v>
      </c>
      <c r="G41" s="14">
        <f t="shared" si="0"/>
        <v>51821</v>
      </c>
      <c r="H41" s="14"/>
    </row>
    <row r="42" spans="2:8" x14ac:dyDescent="0.4">
      <c r="B42" s="12"/>
      <c r="C42" s="12"/>
      <c r="D42" s="13" t="s">
        <v>48</v>
      </c>
      <c r="E42" s="14">
        <v>2040000</v>
      </c>
      <c r="F42" s="14">
        <v>2018993</v>
      </c>
      <c r="G42" s="14">
        <f t="shared" si="0"/>
        <v>21007</v>
      </c>
      <c r="H42" s="14"/>
    </row>
    <row r="43" spans="2:8" x14ac:dyDescent="0.4">
      <c r="B43" s="12"/>
      <c r="C43" s="12"/>
      <c r="D43" s="13" t="s">
        <v>49</v>
      </c>
      <c r="E43" s="14">
        <v>600000</v>
      </c>
      <c r="F43" s="14">
        <v>527734</v>
      </c>
      <c r="G43" s="14">
        <f t="shared" si="0"/>
        <v>72266</v>
      </c>
      <c r="H43" s="14"/>
    </row>
    <row r="44" spans="2:8" x14ac:dyDescent="0.4">
      <c r="B44" s="12"/>
      <c r="C44" s="12"/>
      <c r="D44" s="13" t="s">
        <v>50</v>
      </c>
      <c r="E44" s="14">
        <v>26656</v>
      </c>
      <c r="F44" s="14">
        <v>17512</v>
      </c>
      <c r="G44" s="14">
        <f t="shared" si="0"/>
        <v>9144</v>
      </c>
      <c r="H44" s="14"/>
    </row>
    <row r="45" spans="2:8" x14ac:dyDescent="0.4">
      <c r="B45" s="12"/>
      <c r="C45" s="12"/>
      <c r="D45" s="13" t="s">
        <v>51</v>
      </c>
      <c r="E45" s="14">
        <f>+E46+E47+E48+E49+E50+E51+E52+E53+E54+E55+E56+E57+E58+E59+E60</f>
        <v>17800000</v>
      </c>
      <c r="F45" s="14">
        <f>+F46+F47+F48+F49+F50+F51+F52+F53+F54+F55+F56+F57+F58+F59+F60</f>
        <v>16101608</v>
      </c>
      <c r="G45" s="14">
        <f t="shared" si="0"/>
        <v>1698392</v>
      </c>
      <c r="H45" s="14"/>
    </row>
    <row r="46" spans="2:8" x14ac:dyDescent="0.4">
      <c r="B46" s="12"/>
      <c r="C46" s="12"/>
      <c r="D46" s="13" t="s">
        <v>52</v>
      </c>
      <c r="E46" s="14">
        <v>1050000</v>
      </c>
      <c r="F46" s="14">
        <v>964940</v>
      </c>
      <c r="G46" s="14">
        <f t="shared" si="0"/>
        <v>85060</v>
      </c>
      <c r="H46" s="14"/>
    </row>
    <row r="47" spans="2:8" x14ac:dyDescent="0.4">
      <c r="B47" s="12"/>
      <c r="C47" s="12"/>
      <c r="D47" s="13" t="s">
        <v>53</v>
      </c>
      <c r="E47" s="14">
        <v>420000</v>
      </c>
      <c r="F47" s="14">
        <v>347575</v>
      </c>
      <c r="G47" s="14">
        <f t="shared" si="0"/>
        <v>72425</v>
      </c>
      <c r="H47" s="14"/>
    </row>
    <row r="48" spans="2:8" x14ac:dyDescent="0.4">
      <c r="B48" s="12"/>
      <c r="C48" s="12"/>
      <c r="D48" s="13" t="s">
        <v>54</v>
      </c>
      <c r="E48" s="14">
        <v>30000</v>
      </c>
      <c r="F48" s="14"/>
      <c r="G48" s="14">
        <f t="shared" si="0"/>
        <v>30000</v>
      </c>
      <c r="H48" s="14"/>
    </row>
    <row r="49" spans="2:8" x14ac:dyDescent="0.4">
      <c r="B49" s="12"/>
      <c r="C49" s="12"/>
      <c r="D49" s="13" t="s">
        <v>55</v>
      </c>
      <c r="E49" s="14">
        <v>240000</v>
      </c>
      <c r="F49" s="14">
        <v>202623</v>
      </c>
      <c r="G49" s="14">
        <f t="shared" si="0"/>
        <v>37377</v>
      </c>
      <c r="H49" s="14"/>
    </row>
    <row r="50" spans="2:8" x14ac:dyDescent="0.4">
      <c r="B50" s="12"/>
      <c r="C50" s="12"/>
      <c r="D50" s="13" t="s">
        <v>56</v>
      </c>
      <c r="E50" s="14">
        <v>600000</v>
      </c>
      <c r="F50" s="14">
        <v>423345</v>
      </c>
      <c r="G50" s="14">
        <f t="shared" si="0"/>
        <v>176655</v>
      </c>
      <c r="H50" s="14"/>
    </row>
    <row r="51" spans="2:8" x14ac:dyDescent="0.4">
      <c r="B51" s="12"/>
      <c r="C51" s="12"/>
      <c r="D51" s="13" t="s">
        <v>57</v>
      </c>
      <c r="E51" s="14">
        <v>420000</v>
      </c>
      <c r="F51" s="14">
        <v>321370</v>
      </c>
      <c r="G51" s="14">
        <f t="shared" si="0"/>
        <v>98630</v>
      </c>
      <c r="H51" s="14"/>
    </row>
    <row r="52" spans="2:8" x14ac:dyDescent="0.4">
      <c r="B52" s="12"/>
      <c r="C52" s="12"/>
      <c r="D52" s="13" t="s">
        <v>58</v>
      </c>
      <c r="E52" s="14">
        <v>1400000</v>
      </c>
      <c r="F52" s="14">
        <v>627863</v>
      </c>
      <c r="G52" s="14">
        <f t="shared" si="0"/>
        <v>772137</v>
      </c>
      <c r="H52" s="14"/>
    </row>
    <row r="53" spans="2:8" x14ac:dyDescent="0.4">
      <c r="B53" s="12"/>
      <c r="C53" s="12"/>
      <c r="D53" s="13" t="s">
        <v>59</v>
      </c>
      <c r="E53" s="14">
        <v>660000</v>
      </c>
      <c r="F53" s="14">
        <v>604681</v>
      </c>
      <c r="G53" s="14">
        <f t="shared" si="0"/>
        <v>55319</v>
      </c>
      <c r="H53" s="14"/>
    </row>
    <row r="54" spans="2:8" x14ac:dyDescent="0.4">
      <c r="B54" s="12"/>
      <c r="C54" s="12"/>
      <c r="D54" s="13" t="s">
        <v>60</v>
      </c>
      <c r="E54" s="14">
        <v>300000</v>
      </c>
      <c r="F54" s="14">
        <v>320289</v>
      </c>
      <c r="G54" s="14">
        <f t="shared" si="0"/>
        <v>-20289</v>
      </c>
      <c r="H54" s="14"/>
    </row>
    <row r="55" spans="2:8" x14ac:dyDescent="0.4">
      <c r="B55" s="12"/>
      <c r="C55" s="12"/>
      <c r="D55" s="13" t="s">
        <v>61</v>
      </c>
      <c r="E55" s="14">
        <v>480000</v>
      </c>
      <c r="F55" s="14">
        <v>422040</v>
      </c>
      <c r="G55" s="14">
        <f t="shared" si="0"/>
        <v>57960</v>
      </c>
      <c r="H55" s="14"/>
    </row>
    <row r="56" spans="2:8" x14ac:dyDescent="0.4">
      <c r="B56" s="12"/>
      <c r="C56" s="12"/>
      <c r="D56" s="13" t="s">
        <v>62</v>
      </c>
      <c r="E56" s="14">
        <v>9990000</v>
      </c>
      <c r="F56" s="14">
        <v>9962973</v>
      </c>
      <c r="G56" s="14">
        <f t="shared" si="0"/>
        <v>27027</v>
      </c>
      <c r="H56" s="14"/>
    </row>
    <row r="57" spans="2:8" x14ac:dyDescent="0.4">
      <c r="B57" s="12"/>
      <c r="C57" s="12"/>
      <c r="D57" s="13" t="s">
        <v>63</v>
      </c>
      <c r="E57" s="14">
        <v>900000</v>
      </c>
      <c r="F57" s="14">
        <v>855196</v>
      </c>
      <c r="G57" s="14">
        <f t="shared" si="0"/>
        <v>44804</v>
      </c>
      <c r="H57" s="14"/>
    </row>
    <row r="58" spans="2:8" x14ac:dyDescent="0.4">
      <c r="B58" s="12"/>
      <c r="C58" s="12"/>
      <c r="D58" s="13" t="s">
        <v>64</v>
      </c>
      <c r="E58" s="14">
        <v>30000</v>
      </c>
      <c r="F58" s="14"/>
      <c r="G58" s="14">
        <f t="shared" si="0"/>
        <v>30000</v>
      </c>
      <c r="H58" s="14"/>
    </row>
    <row r="59" spans="2:8" x14ac:dyDescent="0.4">
      <c r="B59" s="12"/>
      <c r="C59" s="12"/>
      <c r="D59" s="13" t="s">
        <v>65</v>
      </c>
      <c r="E59" s="14">
        <v>780000</v>
      </c>
      <c r="F59" s="14">
        <v>655914</v>
      </c>
      <c r="G59" s="14">
        <f t="shared" si="0"/>
        <v>124086</v>
      </c>
      <c r="H59" s="14"/>
    </row>
    <row r="60" spans="2:8" x14ac:dyDescent="0.4">
      <c r="B60" s="12"/>
      <c r="C60" s="12"/>
      <c r="D60" s="13" t="s">
        <v>50</v>
      </c>
      <c r="E60" s="14">
        <v>500000</v>
      </c>
      <c r="F60" s="14">
        <v>392799</v>
      </c>
      <c r="G60" s="14">
        <f t="shared" si="0"/>
        <v>107201</v>
      </c>
      <c r="H60" s="14"/>
    </row>
    <row r="61" spans="2:8" x14ac:dyDescent="0.4">
      <c r="B61" s="12"/>
      <c r="C61" s="12"/>
      <c r="D61" s="13" t="s">
        <v>66</v>
      </c>
      <c r="E61" s="14">
        <v>152</v>
      </c>
      <c r="F61" s="14">
        <v>152</v>
      </c>
      <c r="G61" s="14">
        <f t="shared" si="0"/>
        <v>0</v>
      </c>
      <c r="H61" s="14"/>
    </row>
    <row r="62" spans="2:8" x14ac:dyDescent="0.4">
      <c r="B62" s="12"/>
      <c r="C62" s="12"/>
      <c r="D62" s="13" t="s">
        <v>67</v>
      </c>
      <c r="E62" s="14">
        <f>+E63+E64</f>
        <v>3024000</v>
      </c>
      <c r="F62" s="14">
        <f>+F63+F64</f>
        <v>2802561</v>
      </c>
      <c r="G62" s="14">
        <f t="shared" si="0"/>
        <v>221439</v>
      </c>
      <c r="H62" s="14"/>
    </row>
    <row r="63" spans="2:8" x14ac:dyDescent="0.4">
      <c r="B63" s="12"/>
      <c r="C63" s="12"/>
      <c r="D63" s="13" t="s">
        <v>68</v>
      </c>
      <c r="E63" s="14">
        <v>1824000</v>
      </c>
      <c r="F63" s="14">
        <v>1712612</v>
      </c>
      <c r="G63" s="14">
        <f t="shared" si="0"/>
        <v>111388</v>
      </c>
      <c r="H63" s="14"/>
    </row>
    <row r="64" spans="2:8" x14ac:dyDescent="0.4">
      <c r="B64" s="12"/>
      <c r="C64" s="12"/>
      <c r="D64" s="13" t="s">
        <v>50</v>
      </c>
      <c r="E64" s="14">
        <v>1200000</v>
      </c>
      <c r="F64" s="14">
        <v>1089949</v>
      </c>
      <c r="G64" s="14">
        <f t="shared" si="0"/>
        <v>110051</v>
      </c>
      <c r="H64" s="14"/>
    </row>
    <row r="65" spans="2:8" x14ac:dyDescent="0.4">
      <c r="B65" s="12"/>
      <c r="C65" s="12"/>
      <c r="D65" s="13" t="s">
        <v>69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5"/>
      <c r="D66" s="16" t="s">
        <v>70</v>
      </c>
      <c r="E66" s="17">
        <f>+E26+E34+E45+E61+E62+E65</f>
        <v>144463624</v>
      </c>
      <c r="F66" s="17">
        <f>+F26+F34+F45+F61+F62+F65</f>
        <v>141841801</v>
      </c>
      <c r="G66" s="17">
        <f t="shared" si="0"/>
        <v>2621823</v>
      </c>
      <c r="H66" s="17"/>
    </row>
    <row r="67" spans="2:8" x14ac:dyDescent="0.4">
      <c r="B67" s="15"/>
      <c r="C67" s="18" t="s">
        <v>71</v>
      </c>
      <c r="D67" s="19"/>
      <c r="E67" s="20">
        <f xml:space="preserve"> +E25 - E66</f>
        <v>20590528</v>
      </c>
      <c r="F67" s="20">
        <f xml:space="preserve"> +F25 - F66</f>
        <v>23049134</v>
      </c>
      <c r="G67" s="20">
        <f t="shared" si="0"/>
        <v>-2458606</v>
      </c>
      <c r="H67" s="20"/>
    </row>
    <row r="68" spans="2:8" x14ac:dyDescent="0.4">
      <c r="B68" s="9" t="s">
        <v>72</v>
      </c>
      <c r="C68" s="9" t="s">
        <v>10</v>
      </c>
      <c r="D68" s="13" t="s">
        <v>73</v>
      </c>
      <c r="E68" s="14">
        <f>+E69+E70</f>
        <v>545980</v>
      </c>
      <c r="F68" s="14">
        <f>+F69+F70</f>
        <v>545980</v>
      </c>
      <c r="G68" s="14">
        <f t="shared" si="0"/>
        <v>0</v>
      </c>
      <c r="H68" s="14"/>
    </row>
    <row r="69" spans="2:8" x14ac:dyDescent="0.4">
      <c r="B69" s="12"/>
      <c r="C69" s="12"/>
      <c r="D69" s="13" t="s">
        <v>74</v>
      </c>
      <c r="E69" s="14">
        <v>545980</v>
      </c>
      <c r="F69" s="14">
        <v>545980</v>
      </c>
      <c r="G69" s="14">
        <f t="shared" si="0"/>
        <v>0</v>
      </c>
      <c r="H69" s="14"/>
    </row>
    <row r="70" spans="2:8" x14ac:dyDescent="0.4">
      <c r="B70" s="12"/>
      <c r="C70" s="12"/>
      <c r="D70" s="13" t="s">
        <v>75</v>
      </c>
      <c r="E70" s="14"/>
      <c r="F70" s="14"/>
      <c r="G70" s="14">
        <f t="shared" si="0"/>
        <v>0</v>
      </c>
      <c r="H70" s="14"/>
    </row>
    <row r="71" spans="2:8" x14ac:dyDescent="0.4">
      <c r="B71" s="12"/>
      <c r="C71" s="12"/>
      <c r="D71" s="13" t="s">
        <v>76</v>
      </c>
      <c r="E71" s="14"/>
      <c r="F71" s="14"/>
      <c r="G71" s="14">
        <f t="shared" ref="G71:G116" si="1">E71-F71</f>
        <v>0</v>
      </c>
      <c r="H71" s="14"/>
    </row>
    <row r="72" spans="2:8" x14ac:dyDescent="0.4">
      <c r="B72" s="12"/>
      <c r="C72" s="12"/>
      <c r="D72" s="13" t="s">
        <v>77</v>
      </c>
      <c r="E72" s="14">
        <f>+E73+E74</f>
        <v>0</v>
      </c>
      <c r="F72" s="14">
        <f>+F73+F74</f>
        <v>0</v>
      </c>
      <c r="G72" s="14">
        <f t="shared" si="1"/>
        <v>0</v>
      </c>
      <c r="H72" s="14"/>
    </row>
    <row r="73" spans="2:8" x14ac:dyDescent="0.4">
      <c r="B73" s="12"/>
      <c r="C73" s="12"/>
      <c r="D73" s="13" t="s">
        <v>78</v>
      </c>
      <c r="E73" s="14"/>
      <c r="F73" s="14"/>
      <c r="G73" s="14">
        <f t="shared" si="1"/>
        <v>0</v>
      </c>
      <c r="H73" s="14"/>
    </row>
    <row r="74" spans="2:8" x14ac:dyDescent="0.4">
      <c r="B74" s="12"/>
      <c r="C74" s="12"/>
      <c r="D74" s="13" t="s">
        <v>79</v>
      </c>
      <c r="E74" s="14"/>
      <c r="F74" s="14"/>
      <c r="G74" s="14">
        <f t="shared" si="1"/>
        <v>0</v>
      </c>
      <c r="H74" s="14"/>
    </row>
    <row r="75" spans="2:8" x14ac:dyDescent="0.4">
      <c r="B75" s="12"/>
      <c r="C75" s="12"/>
      <c r="D75" s="13" t="s">
        <v>80</v>
      </c>
      <c r="E75" s="14"/>
      <c r="F75" s="14"/>
      <c r="G75" s="14">
        <f t="shared" si="1"/>
        <v>0</v>
      </c>
      <c r="H75" s="14"/>
    </row>
    <row r="76" spans="2:8" x14ac:dyDescent="0.4">
      <c r="B76" s="12"/>
      <c r="C76" s="15"/>
      <c r="D76" s="16" t="s">
        <v>81</v>
      </c>
      <c r="E76" s="17">
        <f>+E68+E71+E72+E75</f>
        <v>545980</v>
      </c>
      <c r="F76" s="17">
        <f>+F68+F71+F72+F75</f>
        <v>545980</v>
      </c>
      <c r="G76" s="17">
        <f t="shared" si="1"/>
        <v>0</v>
      </c>
      <c r="H76" s="17"/>
    </row>
    <row r="77" spans="2:8" x14ac:dyDescent="0.4">
      <c r="B77" s="12"/>
      <c r="C77" s="9" t="s">
        <v>31</v>
      </c>
      <c r="D77" s="13" t="s">
        <v>82</v>
      </c>
      <c r="E77" s="14">
        <v>430000</v>
      </c>
      <c r="F77" s="14">
        <v>430000</v>
      </c>
      <c r="G77" s="14">
        <f t="shared" si="1"/>
        <v>0</v>
      </c>
      <c r="H77" s="14"/>
    </row>
    <row r="78" spans="2:8" x14ac:dyDescent="0.4">
      <c r="B78" s="12"/>
      <c r="C78" s="12"/>
      <c r="D78" s="13" t="s">
        <v>83</v>
      </c>
      <c r="E78" s="14">
        <f>+E79+E80+E81+E82+E83+E84+E85+E86</f>
        <v>1600000</v>
      </c>
      <c r="F78" s="14">
        <f>+F79+F80+F81+F82+F83+F84+F85+F86</f>
        <v>1149180</v>
      </c>
      <c r="G78" s="14">
        <f t="shared" si="1"/>
        <v>450820</v>
      </c>
      <c r="H78" s="14"/>
    </row>
    <row r="79" spans="2:8" x14ac:dyDescent="0.4">
      <c r="B79" s="12"/>
      <c r="C79" s="12"/>
      <c r="D79" s="13" t="s">
        <v>84</v>
      </c>
      <c r="E79" s="14"/>
      <c r="F79" s="14"/>
      <c r="G79" s="14">
        <f t="shared" si="1"/>
        <v>0</v>
      </c>
      <c r="H79" s="14"/>
    </row>
    <row r="80" spans="2:8" x14ac:dyDescent="0.4">
      <c r="B80" s="12"/>
      <c r="C80" s="12"/>
      <c r="D80" s="13" t="s">
        <v>85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86</v>
      </c>
      <c r="E81" s="14"/>
      <c r="F81" s="14"/>
      <c r="G81" s="14">
        <f t="shared" si="1"/>
        <v>0</v>
      </c>
      <c r="H81" s="14"/>
    </row>
    <row r="82" spans="2:8" x14ac:dyDescent="0.4">
      <c r="B82" s="12"/>
      <c r="C82" s="12"/>
      <c r="D82" s="13" t="s">
        <v>87</v>
      </c>
      <c r="E82" s="14">
        <v>1600000</v>
      </c>
      <c r="F82" s="14">
        <v>1149180</v>
      </c>
      <c r="G82" s="14">
        <f t="shared" si="1"/>
        <v>450820</v>
      </c>
      <c r="H82" s="14"/>
    </row>
    <row r="83" spans="2:8" x14ac:dyDescent="0.4">
      <c r="B83" s="12"/>
      <c r="C83" s="12"/>
      <c r="D83" s="13" t="s">
        <v>88</v>
      </c>
      <c r="E83" s="14"/>
      <c r="F83" s="14"/>
      <c r="G83" s="14">
        <f t="shared" si="1"/>
        <v>0</v>
      </c>
      <c r="H83" s="14"/>
    </row>
    <row r="84" spans="2:8" x14ac:dyDescent="0.4">
      <c r="B84" s="12"/>
      <c r="C84" s="12"/>
      <c r="D84" s="13" t="s">
        <v>89</v>
      </c>
      <c r="E84" s="14"/>
      <c r="F84" s="14"/>
      <c r="G84" s="14">
        <f t="shared" si="1"/>
        <v>0</v>
      </c>
      <c r="H84" s="14"/>
    </row>
    <row r="85" spans="2:8" x14ac:dyDescent="0.4">
      <c r="B85" s="12"/>
      <c r="C85" s="12"/>
      <c r="D85" s="13" t="s">
        <v>90</v>
      </c>
      <c r="E85" s="14"/>
      <c r="F85" s="14"/>
      <c r="G85" s="14">
        <f t="shared" si="1"/>
        <v>0</v>
      </c>
      <c r="H85" s="14"/>
    </row>
    <row r="86" spans="2:8" x14ac:dyDescent="0.4">
      <c r="B86" s="12"/>
      <c r="C86" s="12"/>
      <c r="D86" s="13" t="s">
        <v>91</v>
      </c>
      <c r="E86" s="14"/>
      <c r="F86" s="14"/>
      <c r="G86" s="14">
        <f t="shared" si="1"/>
        <v>0</v>
      </c>
      <c r="H86" s="14"/>
    </row>
    <row r="87" spans="2:8" x14ac:dyDescent="0.4">
      <c r="B87" s="12"/>
      <c r="C87" s="12"/>
      <c r="D87" s="13" t="s">
        <v>92</v>
      </c>
      <c r="E87" s="14">
        <v>150000</v>
      </c>
      <c r="F87" s="14"/>
      <c r="G87" s="14">
        <f t="shared" si="1"/>
        <v>150000</v>
      </c>
      <c r="H87" s="14"/>
    </row>
    <row r="88" spans="2:8" x14ac:dyDescent="0.4">
      <c r="B88" s="12"/>
      <c r="C88" s="12"/>
      <c r="D88" s="13" t="s">
        <v>93</v>
      </c>
      <c r="E88" s="14"/>
      <c r="F88" s="14"/>
      <c r="G88" s="14">
        <f t="shared" si="1"/>
        <v>0</v>
      </c>
      <c r="H88" s="14"/>
    </row>
    <row r="89" spans="2:8" x14ac:dyDescent="0.4">
      <c r="B89" s="12"/>
      <c r="C89" s="12"/>
      <c r="D89" s="13" t="s">
        <v>94</v>
      </c>
      <c r="E89" s="14">
        <f>+E90</f>
        <v>206508</v>
      </c>
      <c r="F89" s="14">
        <f>+F90</f>
        <v>206508</v>
      </c>
      <c r="G89" s="14">
        <f t="shared" si="1"/>
        <v>0</v>
      </c>
      <c r="H89" s="14"/>
    </row>
    <row r="90" spans="2:8" x14ac:dyDescent="0.4">
      <c r="B90" s="12"/>
      <c r="C90" s="12"/>
      <c r="D90" s="13" t="s">
        <v>95</v>
      </c>
      <c r="E90" s="14">
        <v>206508</v>
      </c>
      <c r="F90" s="14">
        <v>206508</v>
      </c>
      <c r="G90" s="14">
        <f t="shared" si="1"/>
        <v>0</v>
      </c>
      <c r="H90" s="14"/>
    </row>
    <row r="91" spans="2:8" x14ac:dyDescent="0.4">
      <c r="B91" s="12"/>
      <c r="C91" s="15"/>
      <c r="D91" s="16" t="s">
        <v>96</v>
      </c>
      <c r="E91" s="17">
        <f>+E77+E78+E87+E88+E89</f>
        <v>2386508</v>
      </c>
      <c r="F91" s="17">
        <f>+F77+F78+F87+F88+F89</f>
        <v>1785688</v>
      </c>
      <c r="G91" s="17">
        <f t="shared" si="1"/>
        <v>600820</v>
      </c>
      <c r="H91" s="17"/>
    </row>
    <row r="92" spans="2:8" x14ac:dyDescent="0.4">
      <c r="B92" s="15"/>
      <c r="C92" s="21" t="s">
        <v>97</v>
      </c>
      <c r="D92" s="19"/>
      <c r="E92" s="20">
        <f xml:space="preserve"> +E76 - E91</f>
        <v>-1840528</v>
      </c>
      <c r="F92" s="20">
        <f xml:space="preserve"> +F76 - F91</f>
        <v>-1239708</v>
      </c>
      <c r="G92" s="20">
        <f t="shared" si="1"/>
        <v>-600820</v>
      </c>
      <c r="H92" s="20"/>
    </row>
    <row r="93" spans="2:8" x14ac:dyDescent="0.4">
      <c r="B93" s="9" t="s">
        <v>98</v>
      </c>
      <c r="C93" s="9" t="s">
        <v>10</v>
      </c>
      <c r="D93" s="13" t="s">
        <v>99</v>
      </c>
      <c r="E93" s="14">
        <f>+E94+E95+E96+E97</f>
        <v>900000</v>
      </c>
      <c r="F93" s="14">
        <f>+F94+F95+F96+F97</f>
        <v>882700</v>
      </c>
      <c r="G93" s="14">
        <f t="shared" si="1"/>
        <v>17300</v>
      </c>
      <c r="H93" s="14"/>
    </row>
    <row r="94" spans="2:8" x14ac:dyDescent="0.4">
      <c r="B94" s="12"/>
      <c r="C94" s="12"/>
      <c r="D94" s="13" t="s">
        <v>100</v>
      </c>
      <c r="E94" s="14">
        <v>900000</v>
      </c>
      <c r="F94" s="14">
        <v>882700</v>
      </c>
      <c r="G94" s="14">
        <f t="shared" si="1"/>
        <v>17300</v>
      </c>
      <c r="H94" s="14"/>
    </row>
    <row r="95" spans="2:8" x14ac:dyDescent="0.4">
      <c r="B95" s="12"/>
      <c r="C95" s="12"/>
      <c r="D95" s="13" t="s">
        <v>101</v>
      </c>
      <c r="E95" s="14"/>
      <c r="F95" s="14"/>
      <c r="G95" s="14">
        <f t="shared" si="1"/>
        <v>0</v>
      </c>
      <c r="H95" s="14"/>
    </row>
    <row r="96" spans="2:8" x14ac:dyDescent="0.4">
      <c r="B96" s="12"/>
      <c r="C96" s="12"/>
      <c r="D96" s="13" t="s">
        <v>102</v>
      </c>
      <c r="E96" s="14"/>
      <c r="F96" s="14"/>
      <c r="G96" s="14">
        <f t="shared" si="1"/>
        <v>0</v>
      </c>
      <c r="H96" s="14"/>
    </row>
    <row r="97" spans="2:8" x14ac:dyDescent="0.4">
      <c r="B97" s="12"/>
      <c r="C97" s="12"/>
      <c r="D97" s="13" t="s">
        <v>103</v>
      </c>
      <c r="E97" s="14"/>
      <c r="F97" s="14"/>
      <c r="G97" s="14">
        <f t="shared" si="1"/>
        <v>0</v>
      </c>
      <c r="H97" s="14"/>
    </row>
    <row r="98" spans="2:8" x14ac:dyDescent="0.4">
      <c r="B98" s="12"/>
      <c r="C98" s="12"/>
      <c r="D98" s="13" t="s">
        <v>104</v>
      </c>
      <c r="E98" s="14"/>
      <c r="F98" s="14"/>
      <c r="G98" s="14">
        <f t="shared" si="1"/>
        <v>0</v>
      </c>
      <c r="H98" s="14"/>
    </row>
    <row r="99" spans="2:8" x14ac:dyDescent="0.4">
      <c r="B99" s="12"/>
      <c r="C99" s="12"/>
      <c r="D99" s="13" t="s">
        <v>105</v>
      </c>
      <c r="E99" s="14"/>
      <c r="F99" s="14"/>
      <c r="G99" s="14">
        <f t="shared" si="1"/>
        <v>0</v>
      </c>
      <c r="H99" s="14"/>
    </row>
    <row r="100" spans="2:8" x14ac:dyDescent="0.4">
      <c r="B100" s="12"/>
      <c r="C100" s="15"/>
      <c r="D100" s="16" t="s">
        <v>106</v>
      </c>
      <c r="E100" s="17">
        <f>+E93+E98+E99</f>
        <v>900000</v>
      </c>
      <c r="F100" s="17">
        <f>+F93+F98+F99</f>
        <v>882700</v>
      </c>
      <c r="G100" s="17">
        <f t="shared" si="1"/>
        <v>17300</v>
      </c>
      <c r="H100" s="17"/>
    </row>
    <row r="101" spans="2:8" x14ac:dyDescent="0.4">
      <c r="B101" s="12"/>
      <c r="C101" s="9" t="s">
        <v>31</v>
      </c>
      <c r="D101" s="13" t="s">
        <v>107</v>
      </c>
      <c r="E101" s="14">
        <f>+E102+E103+E104+E105+E106+E107</f>
        <v>19450000</v>
      </c>
      <c r="F101" s="14">
        <f>+F102+F103+F104+F105+F106+F107</f>
        <v>886020</v>
      </c>
      <c r="G101" s="14">
        <f t="shared" si="1"/>
        <v>18563980</v>
      </c>
      <c r="H101" s="14"/>
    </row>
    <row r="102" spans="2:8" x14ac:dyDescent="0.4">
      <c r="B102" s="12"/>
      <c r="C102" s="12"/>
      <c r="D102" s="13" t="s">
        <v>108</v>
      </c>
      <c r="E102" s="14">
        <v>950000</v>
      </c>
      <c r="F102" s="14">
        <v>886020</v>
      </c>
      <c r="G102" s="14">
        <f t="shared" si="1"/>
        <v>63980</v>
      </c>
      <c r="H102" s="14"/>
    </row>
    <row r="103" spans="2:8" x14ac:dyDescent="0.4">
      <c r="B103" s="12"/>
      <c r="C103" s="12"/>
      <c r="D103" s="13" t="s">
        <v>109</v>
      </c>
      <c r="E103" s="14"/>
      <c r="F103" s="14"/>
      <c r="G103" s="14">
        <f t="shared" si="1"/>
        <v>0</v>
      </c>
      <c r="H103" s="14"/>
    </row>
    <row r="104" spans="2:8" x14ac:dyDescent="0.4">
      <c r="B104" s="12"/>
      <c r="C104" s="12"/>
      <c r="D104" s="13" t="s">
        <v>110</v>
      </c>
      <c r="E104" s="14">
        <v>8500000</v>
      </c>
      <c r="F104" s="14"/>
      <c r="G104" s="14">
        <f t="shared" si="1"/>
        <v>8500000</v>
      </c>
      <c r="H104" s="14"/>
    </row>
    <row r="105" spans="2:8" x14ac:dyDescent="0.4">
      <c r="B105" s="12"/>
      <c r="C105" s="12"/>
      <c r="D105" s="13" t="s">
        <v>111</v>
      </c>
      <c r="E105" s="14"/>
      <c r="F105" s="14"/>
      <c r="G105" s="14">
        <f t="shared" si="1"/>
        <v>0</v>
      </c>
      <c r="H105" s="14"/>
    </row>
    <row r="106" spans="2:8" x14ac:dyDescent="0.4">
      <c r="B106" s="12"/>
      <c r="C106" s="12"/>
      <c r="D106" s="13" t="s">
        <v>112</v>
      </c>
      <c r="E106" s="14"/>
      <c r="F106" s="14"/>
      <c r="G106" s="14">
        <f t="shared" si="1"/>
        <v>0</v>
      </c>
      <c r="H106" s="14"/>
    </row>
    <row r="107" spans="2:8" x14ac:dyDescent="0.4">
      <c r="B107" s="12"/>
      <c r="C107" s="12"/>
      <c r="D107" s="13" t="s">
        <v>113</v>
      </c>
      <c r="E107" s="14">
        <v>10000000</v>
      </c>
      <c r="F107" s="14"/>
      <c r="G107" s="14">
        <f t="shared" si="1"/>
        <v>10000000</v>
      </c>
      <c r="H107" s="14"/>
    </row>
    <row r="108" spans="2:8" x14ac:dyDescent="0.4">
      <c r="B108" s="12"/>
      <c r="C108" s="12"/>
      <c r="D108" s="22" t="s">
        <v>114</v>
      </c>
      <c r="E108" s="23">
        <v>100000</v>
      </c>
      <c r="F108" s="23">
        <v>74381</v>
      </c>
      <c r="G108" s="23">
        <f t="shared" si="1"/>
        <v>25619</v>
      </c>
      <c r="H108" s="23"/>
    </row>
    <row r="109" spans="2:8" x14ac:dyDescent="0.4">
      <c r="B109" s="12"/>
      <c r="C109" s="12"/>
      <c r="D109" s="22" t="s">
        <v>115</v>
      </c>
      <c r="E109" s="23">
        <v>200000</v>
      </c>
      <c r="F109" s="23">
        <v>192167</v>
      </c>
      <c r="G109" s="23">
        <f t="shared" si="1"/>
        <v>7833</v>
      </c>
      <c r="H109" s="23"/>
    </row>
    <row r="110" spans="2:8" x14ac:dyDescent="0.4">
      <c r="B110" s="12"/>
      <c r="C110" s="15"/>
      <c r="D110" s="24" t="s">
        <v>116</v>
      </c>
      <c r="E110" s="25">
        <f>+E101+E108+E109</f>
        <v>19750000</v>
      </c>
      <c r="F110" s="25">
        <f>+F101+F108+F109</f>
        <v>1152568</v>
      </c>
      <c r="G110" s="25">
        <f t="shared" si="1"/>
        <v>18597432</v>
      </c>
      <c r="H110" s="25"/>
    </row>
    <row r="111" spans="2:8" x14ac:dyDescent="0.4">
      <c r="B111" s="15"/>
      <c r="C111" s="21" t="s">
        <v>117</v>
      </c>
      <c r="D111" s="19"/>
      <c r="E111" s="20">
        <f xml:space="preserve"> +E100 - E110</f>
        <v>-18850000</v>
      </c>
      <c r="F111" s="20">
        <f xml:space="preserve"> +F100 - F110</f>
        <v>-269868</v>
      </c>
      <c r="G111" s="20">
        <f t="shared" si="1"/>
        <v>-18580132</v>
      </c>
      <c r="H111" s="20"/>
    </row>
    <row r="112" spans="2:8" x14ac:dyDescent="0.4">
      <c r="B112" s="26" t="s">
        <v>118</v>
      </c>
      <c r="C112" s="27"/>
      <c r="D112" s="28"/>
      <c r="E112" s="29"/>
      <c r="F112" s="29"/>
      <c r="G112" s="29">
        <f>E112 + E113</f>
        <v>0</v>
      </c>
      <c r="H112" s="29"/>
    </row>
    <row r="113" spans="2:8" x14ac:dyDescent="0.4">
      <c r="B113" s="30"/>
      <c r="C113" s="31"/>
      <c r="D113" s="32"/>
      <c r="E113" s="33"/>
      <c r="F113" s="33"/>
      <c r="G113" s="33"/>
      <c r="H113" s="33"/>
    </row>
    <row r="114" spans="2:8" x14ac:dyDescent="0.4">
      <c r="B114" s="21" t="s">
        <v>119</v>
      </c>
      <c r="C114" s="18"/>
      <c r="D114" s="19"/>
      <c r="E114" s="20">
        <f xml:space="preserve"> +E67 +E92 +E111 - (E112 + E113)</f>
        <v>-100000</v>
      </c>
      <c r="F114" s="20">
        <f xml:space="preserve"> +F67 +F92 +F111 - (F112 + F113)</f>
        <v>21539558</v>
      </c>
      <c r="G114" s="20">
        <f t="shared" si="1"/>
        <v>-21639558</v>
      </c>
      <c r="H114" s="20"/>
    </row>
    <row r="115" spans="2:8" x14ac:dyDescent="0.4">
      <c r="B115" s="21" t="s">
        <v>120</v>
      </c>
      <c r="C115" s="18"/>
      <c r="D115" s="19"/>
      <c r="E115" s="20">
        <v>100000</v>
      </c>
      <c r="F115" s="20">
        <v>55887799</v>
      </c>
      <c r="G115" s="20">
        <f t="shared" si="1"/>
        <v>-55787799</v>
      </c>
      <c r="H115" s="20"/>
    </row>
    <row r="116" spans="2:8" x14ac:dyDescent="0.4">
      <c r="B116" s="21" t="s">
        <v>121</v>
      </c>
      <c r="C116" s="18"/>
      <c r="D116" s="19"/>
      <c r="E116" s="20">
        <f xml:space="preserve"> +E114 +E115</f>
        <v>0</v>
      </c>
      <c r="F116" s="20">
        <f xml:space="preserve"> +F114 +F115</f>
        <v>77427357</v>
      </c>
      <c r="G116" s="20">
        <f t="shared" si="1"/>
        <v>-77427357</v>
      </c>
      <c r="H116" s="20"/>
    </row>
    <row r="117" spans="2:8" x14ac:dyDescent="0.4">
      <c r="B117" s="34"/>
      <c r="C117" s="34"/>
      <c r="D117" s="34"/>
      <c r="E117" s="34"/>
      <c r="F117" s="34"/>
      <c r="G117" s="34"/>
      <c r="H117" s="34"/>
    </row>
    <row r="118" spans="2:8" x14ac:dyDescent="0.4">
      <c r="B118" s="34"/>
      <c r="C118" s="34"/>
      <c r="D118" s="34"/>
      <c r="E118" s="34"/>
      <c r="F118" s="34"/>
      <c r="G118" s="34"/>
      <c r="H118" s="34"/>
    </row>
    <row r="119" spans="2:8" x14ac:dyDescent="0.4">
      <c r="B119" s="34"/>
      <c r="C119" s="34"/>
      <c r="D119" s="34"/>
      <c r="E119" s="34"/>
      <c r="F119" s="34"/>
      <c r="G119" s="34"/>
      <c r="H119" s="34"/>
    </row>
    <row r="120" spans="2:8" x14ac:dyDescent="0.4">
      <c r="B120" s="34"/>
      <c r="C120" s="34"/>
      <c r="D120" s="34"/>
      <c r="E120" s="34"/>
      <c r="F120" s="34"/>
      <c r="G120" s="34"/>
      <c r="H120" s="34"/>
    </row>
    <row r="121" spans="2:8" x14ac:dyDescent="0.4">
      <c r="B121" s="34"/>
      <c r="C121" s="34"/>
      <c r="D121" s="34"/>
      <c r="E121" s="34"/>
      <c r="F121" s="34"/>
      <c r="G121" s="34"/>
      <c r="H121" s="34"/>
    </row>
    <row r="122" spans="2:8" x14ac:dyDescent="0.4">
      <c r="B122" s="34"/>
      <c r="C122" s="34"/>
      <c r="D122" s="34"/>
      <c r="E122" s="34"/>
      <c r="F122" s="34"/>
      <c r="G122" s="34"/>
      <c r="H122" s="34"/>
    </row>
    <row r="123" spans="2:8" x14ac:dyDescent="0.4">
      <c r="B123" s="34"/>
      <c r="C123" s="34"/>
      <c r="D123" s="34"/>
      <c r="E123" s="34"/>
      <c r="F123" s="34"/>
      <c r="G123" s="34"/>
      <c r="H123" s="34"/>
    </row>
    <row r="124" spans="2:8" x14ac:dyDescent="0.4">
      <c r="B124" s="34"/>
      <c r="C124" s="34"/>
      <c r="D124" s="34"/>
      <c r="E124" s="34"/>
      <c r="F124" s="34"/>
      <c r="G124" s="34"/>
      <c r="H124" s="34"/>
    </row>
    <row r="125" spans="2:8" x14ac:dyDescent="0.4">
      <c r="B125" s="34"/>
      <c r="C125" s="34"/>
      <c r="D125" s="34"/>
      <c r="E125" s="34"/>
      <c r="F125" s="34"/>
      <c r="G125" s="34"/>
      <c r="H125" s="34"/>
    </row>
    <row r="126" spans="2:8" x14ac:dyDescent="0.4">
      <c r="B126" s="34"/>
      <c r="C126" s="34"/>
      <c r="D126" s="34"/>
      <c r="E126" s="34"/>
      <c r="F126" s="34"/>
      <c r="G126" s="34"/>
      <c r="H126" s="34"/>
    </row>
  </sheetData>
  <mergeCells count="12">
    <mergeCell ref="B68:B92"/>
    <mergeCell ref="C68:C76"/>
    <mergeCell ref="C77:C91"/>
    <mergeCell ref="B93:B111"/>
    <mergeCell ref="C93:C100"/>
    <mergeCell ref="C101:C110"/>
    <mergeCell ref="B2:H2"/>
    <mergeCell ref="B3:H3"/>
    <mergeCell ref="B5:D5"/>
    <mergeCell ref="B6:B67"/>
    <mergeCell ref="C6:C25"/>
    <mergeCell ref="C26:C6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73FC4-6E94-4208-93DE-496B5DCDDF55}">
  <sheetPr>
    <pageSetUpPr fitToPage="1"/>
  </sheetPr>
  <dimension ref="B1:H126"/>
  <sheetViews>
    <sheetView showGridLines="0" tabSelected="1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122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+E7+E10+E14</f>
        <v>0</v>
      </c>
      <c r="F6" s="11">
        <f>+F7+F10+F14</f>
        <v>0</v>
      </c>
      <c r="G6" s="11">
        <f>E6-F6</f>
        <v>0</v>
      </c>
      <c r="H6" s="11"/>
    </row>
    <row r="7" spans="2:8" x14ac:dyDescent="0.4">
      <c r="B7" s="12"/>
      <c r="C7" s="12"/>
      <c r="D7" s="13" t="s">
        <v>12</v>
      </c>
      <c r="E7" s="14">
        <f>+E8+E9</f>
        <v>0</v>
      </c>
      <c r="F7" s="14">
        <f>+F8+F9</f>
        <v>0</v>
      </c>
      <c r="G7" s="14">
        <f t="shared" ref="G7:G70" si="0">E7-F7</f>
        <v>0</v>
      </c>
      <c r="H7" s="14"/>
    </row>
    <row r="8" spans="2:8" x14ac:dyDescent="0.4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>
        <f>+E11+E12+E13</f>
        <v>0</v>
      </c>
      <c r="F10" s="14">
        <f>+F11+F12+F13</f>
        <v>0</v>
      </c>
      <c r="G10" s="14">
        <f t="shared" si="0"/>
        <v>0</v>
      </c>
      <c r="H10" s="14"/>
    </row>
    <row r="11" spans="2:8" x14ac:dyDescent="0.4">
      <c r="B11" s="12"/>
      <c r="C11" s="12"/>
      <c r="D11" s="13" t="s">
        <v>16</v>
      </c>
      <c r="E11" s="14"/>
      <c r="F11" s="14"/>
      <c r="G11" s="14">
        <f t="shared" si="0"/>
        <v>0</v>
      </c>
      <c r="H11" s="14"/>
    </row>
    <row r="12" spans="2:8" x14ac:dyDescent="0.4">
      <c r="B12" s="12"/>
      <c r="C12" s="12"/>
      <c r="D12" s="13" t="s">
        <v>17</v>
      </c>
      <c r="E12" s="14"/>
      <c r="F12" s="14"/>
      <c r="G12" s="14">
        <f t="shared" si="0"/>
        <v>0</v>
      </c>
      <c r="H12" s="14"/>
    </row>
    <row r="13" spans="2:8" x14ac:dyDescent="0.4">
      <c r="B13" s="12"/>
      <c r="C13" s="12"/>
      <c r="D13" s="13" t="s">
        <v>18</v>
      </c>
      <c r="E13" s="14"/>
      <c r="F13" s="14"/>
      <c r="G13" s="14">
        <f t="shared" si="0"/>
        <v>0</v>
      </c>
      <c r="H13" s="14"/>
    </row>
    <row r="14" spans="2:8" x14ac:dyDescent="0.4">
      <c r="B14" s="12"/>
      <c r="C14" s="12"/>
      <c r="D14" s="13" t="s">
        <v>19</v>
      </c>
      <c r="E14" s="14">
        <f>+E15+E16+E17</f>
        <v>0</v>
      </c>
      <c r="F14" s="14">
        <f>+F15+F16+F17</f>
        <v>0</v>
      </c>
      <c r="G14" s="14">
        <f t="shared" si="0"/>
        <v>0</v>
      </c>
      <c r="H14" s="14"/>
    </row>
    <row r="15" spans="2:8" x14ac:dyDescent="0.4">
      <c r="B15" s="12"/>
      <c r="C15" s="12"/>
      <c r="D15" s="13" t="s">
        <v>20</v>
      </c>
      <c r="E15" s="14"/>
      <c r="F15" s="14"/>
      <c r="G15" s="14">
        <f t="shared" si="0"/>
        <v>0</v>
      </c>
      <c r="H15" s="14"/>
    </row>
    <row r="16" spans="2:8" x14ac:dyDescent="0.4">
      <c r="B16" s="12"/>
      <c r="C16" s="12"/>
      <c r="D16" s="13" t="s">
        <v>21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22</v>
      </c>
      <c r="E17" s="14"/>
      <c r="F17" s="14"/>
      <c r="G17" s="14">
        <f t="shared" si="0"/>
        <v>0</v>
      </c>
      <c r="H17" s="14"/>
    </row>
    <row r="18" spans="2:8" x14ac:dyDescent="0.4">
      <c r="B18" s="12"/>
      <c r="C18" s="12"/>
      <c r="D18" s="13" t="s">
        <v>23</v>
      </c>
      <c r="E18" s="14"/>
      <c r="F18" s="14"/>
      <c r="G18" s="14">
        <f t="shared" si="0"/>
        <v>0</v>
      </c>
      <c r="H18" s="14"/>
    </row>
    <row r="19" spans="2:8" x14ac:dyDescent="0.4">
      <c r="B19" s="12"/>
      <c r="C19" s="12"/>
      <c r="D19" s="13" t="s">
        <v>24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25</v>
      </c>
      <c r="E20" s="14">
        <v>100</v>
      </c>
      <c r="F20" s="14">
        <v>100</v>
      </c>
      <c r="G20" s="14">
        <f t="shared" si="0"/>
        <v>0</v>
      </c>
      <c r="H20" s="14"/>
    </row>
    <row r="21" spans="2:8" x14ac:dyDescent="0.4">
      <c r="B21" s="12"/>
      <c r="C21" s="12"/>
      <c r="D21" s="13" t="s">
        <v>26</v>
      </c>
      <c r="E21" s="14">
        <f>+E22+E23+E24</f>
        <v>0</v>
      </c>
      <c r="F21" s="14">
        <f>+F22+F23+F24</f>
        <v>0</v>
      </c>
      <c r="G21" s="14">
        <f t="shared" si="0"/>
        <v>0</v>
      </c>
      <c r="H21" s="14"/>
    </row>
    <row r="22" spans="2:8" x14ac:dyDescent="0.4">
      <c r="B22" s="12"/>
      <c r="C22" s="12"/>
      <c r="D22" s="13" t="s">
        <v>27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28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29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5"/>
      <c r="D25" s="16" t="s">
        <v>30</v>
      </c>
      <c r="E25" s="17">
        <f>+E6+E18+E19+E20+E21</f>
        <v>100</v>
      </c>
      <c r="F25" s="17">
        <f>+F6+F18+F19+F20+F21</f>
        <v>100</v>
      </c>
      <c r="G25" s="17">
        <f t="shared" si="0"/>
        <v>0</v>
      </c>
      <c r="H25" s="17"/>
    </row>
    <row r="26" spans="2:8" x14ac:dyDescent="0.4">
      <c r="B26" s="12"/>
      <c r="C26" s="9" t="s">
        <v>31</v>
      </c>
      <c r="D26" s="13" t="s">
        <v>32</v>
      </c>
      <c r="E26" s="14">
        <f>+E27+E28+E29+E30+E31+E32+E33</f>
        <v>0</v>
      </c>
      <c r="F26" s="14">
        <f>+F27+F28+F29+F30+F31+F32+F33</f>
        <v>0</v>
      </c>
      <c r="G26" s="14">
        <f t="shared" si="0"/>
        <v>0</v>
      </c>
      <c r="H26" s="14"/>
    </row>
    <row r="27" spans="2:8" x14ac:dyDescent="0.4">
      <c r="B27" s="12"/>
      <c r="C27" s="12"/>
      <c r="D27" s="13" t="s">
        <v>33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2"/>
      <c r="D28" s="13" t="s">
        <v>34</v>
      </c>
      <c r="E28" s="14"/>
      <c r="F28" s="14"/>
      <c r="G28" s="14">
        <f t="shared" si="0"/>
        <v>0</v>
      </c>
      <c r="H28" s="14"/>
    </row>
    <row r="29" spans="2:8" x14ac:dyDescent="0.4">
      <c r="B29" s="12"/>
      <c r="C29" s="12"/>
      <c r="D29" s="13" t="s">
        <v>35</v>
      </c>
      <c r="E29" s="14"/>
      <c r="F29" s="14"/>
      <c r="G29" s="14">
        <f t="shared" si="0"/>
        <v>0</v>
      </c>
      <c r="H29" s="14"/>
    </row>
    <row r="30" spans="2:8" x14ac:dyDescent="0.4">
      <c r="B30" s="12"/>
      <c r="C30" s="12"/>
      <c r="D30" s="13" t="s">
        <v>36</v>
      </c>
      <c r="E30" s="14"/>
      <c r="F30" s="14"/>
      <c r="G30" s="14">
        <f t="shared" si="0"/>
        <v>0</v>
      </c>
      <c r="H30" s="14"/>
    </row>
    <row r="31" spans="2:8" x14ac:dyDescent="0.4">
      <c r="B31" s="12"/>
      <c r="C31" s="12"/>
      <c r="D31" s="13" t="s">
        <v>37</v>
      </c>
      <c r="E31" s="14"/>
      <c r="F31" s="14"/>
      <c r="G31" s="14">
        <f t="shared" si="0"/>
        <v>0</v>
      </c>
      <c r="H31" s="14"/>
    </row>
    <row r="32" spans="2:8" x14ac:dyDescent="0.4">
      <c r="B32" s="12"/>
      <c r="C32" s="12"/>
      <c r="D32" s="13" t="s">
        <v>38</v>
      </c>
      <c r="E32" s="14"/>
      <c r="F32" s="14"/>
      <c r="G32" s="14">
        <f t="shared" si="0"/>
        <v>0</v>
      </c>
      <c r="H32" s="14"/>
    </row>
    <row r="33" spans="2:8" x14ac:dyDescent="0.4">
      <c r="B33" s="12"/>
      <c r="C33" s="12"/>
      <c r="D33" s="13" t="s">
        <v>39</v>
      </c>
      <c r="E33" s="14"/>
      <c r="F33" s="14"/>
      <c r="G33" s="14">
        <f t="shared" si="0"/>
        <v>0</v>
      </c>
      <c r="H33" s="14"/>
    </row>
    <row r="34" spans="2:8" x14ac:dyDescent="0.4">
      <c r="B34" s="12"/>
      <c r="C34" s="12"/>
      <c r="D34" s="13" t="s">
        <v>40</v>
      </c>
      <c r="E34" s="14">
        <f>+E35+E36+E37+E38+E39+E40+E41+E42+E43+E44</f>
        <v>5100</v>
      </c>
      <c r="F34" s="14">
        <f>+F35+F36+F37+F38+F39+F40+F41+F42+F43+F44</f>
        <v>0</v>
      </c>
      <c r="G34" s="14">
        <f t="shared" si="0"/>
        <v>5100</v>
      </c>
      <c r="H34" s="14"/>
    </row>
    <row r="35" spans="2:8" x14ac:dyDescent="0.4">
      <c r="B35" s="12"/>
      <c r="C35" s="12"/>
      <c r="D35" s="13" t="s">
        <v>41</v>
      </c>
      <c r="E35" s="14"/>
      <c r="F35" s="14"/>
      <c r="G35" s="14">
        <f t="shared" si="0"/>
        <v>0</v>
      </c>
      <c r="H35" s="14"/>
    </row>
    <row r="36" spans="2:8" x14ac:dyDescent="0.4">
      <c r="B36" s="12"/>
      <c r="C36" s="12"/>
      <c r="D36" s="13" t="s">
        <v>42</v>
      </c>
      <c r="E36" s="14"/>
      <c r="F36" s="14"/>
      <c r="G36" s="14">
        <f t="shared" si="0"/>
        <v>0</v>
      </c>
      <c r="H36" s="14"/>
    </row>
    <row r="37" spans="2:8" x14ac:dyDescent="0.4">
      <c r="B37" s="12"/>
      <c r="C37" s="12"/>
      <c r="D37" s="13" t="s">
        <v>43</v>
      </c>
      <c r="E37" s="14"/>
      <c r="F37" s="14"/>
      <c r="G37" s="14">
        <f t="shared" si="0"/>
        <v>0</v>
      </c>
      <c r="H37" s="14"/>
    </row>
    <row r="38" spans="2:8" x14ac:dyDescent="0.4">
      <c r="B38" s="12"/>
      <c r="C38" s="12"/>
      <c r="D38" s="13" t="s">
        <v>44</v>
      </c>
      <c r="E38" s="14"/>
      <c r="F38" s="14"/>
      <c r="G38" s="14">
        <f t="shared" si="0"/>
        <v>0</v>
      </c>
      <c r="H38" s="14"/>
    </row>
    <row r="39" spans="2:8" x14ac:dyDescent="0.4">
      <c r="B39" s="12"/>
      <c r="C39" s="12"/>
      <c r="D39" s="13" t="s">
        <v>45</v>
      </c>
      <c r="E39" s="14"/>
      <c r="F39" s="14"/>
      <c r="G39" s="14">
        <f t="shared" si="0"/>
        <v>0</v>
      </c>
      <c r="H39" s="14"/>
    </row>
    <row r="40" spans="2:8" x14ac:dyDescent="0.4">
      <c r="B40" s="12"/>
      <c r="C40" s="12"/>
      <c r="D40" s="13" t="s">
        <v>46</v>
      </c>
      <c r="E40" s="14"/>
      <c r="F40" s="14"/>
      <c r="G40" s="14">
        <f t="shared" si="0"/>
        <v>0</v>
      </c>
      <c r="H40" s="14"/>
    </row>
    <row r="41" spans="2:8" x14ac:dyDescent="0.4">
      <c r="B41" s="12"/>
      <c r="C41" s="12"/>
      <c r="D41" s="13" t="s">
        <v>47</v>
      </c>
      <c r="E41" s="14"/>
      <c r="F41" s="14"/>
      <c r="G41" s="14">
        <f t="shared" si="0"/>
        <v>0</v>
      </c>
      <c r="H41" s="14"/>
    </row>
    <row r="42" spans="2:8" x14ac:dyDescent="0.4">
      <c r="B42" s="12"/>
      <c r="C42" s="12"/>
      <c r="D42" s="13" t="s">
        <v>48</v>
      </c>
      <c r="E42" s="14"/>
      <c r="F42" s="14"/>
      <c r="G42" s="14">
        <f t="shared" si="0"/>
        <v>0</v>
      </c>
      <c r="H42" s="14"/>
    </row>
    <row r="43" spans="2:8" x14ac:dyDescent="0.4">
      <c r="B43" s="12"/>
      <c r="C43" s="12"/>
      <c r="D43" s="13" t="s">
        <v>49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50</v>
      </c>
      <c r="E44" s="14">
        <v>5100</v>
      </c>
      <c r="F44" s="14"/>
      <c r="G44" s="14">
        <f t="shared" si="0"/>
        <v>5100</v>
      </c>
      <c r="H44" s="14"/>
    </row>
    <row r="45" spans="2:8" x14ac:dyDescent="0.4">
      <c r="B45" s="12"/>
      <c r="C45" s="12"/>
      <c r="D45" s="13" t="s">
        <v>51</v>
      </c>
      <c r="E45" s="14">
        <f>+E46+E47+E48+E49+E50+E51+E52+E53+E54+E55+E56+E57+E58+E59+E60</f>
        <v>95000</v>
      </c>
      <c r="F45" s="14">
        <f>+F46+F47+F48+F49+F50+F51+F52+F53+F54+F55+F56+F57+F58+F59+F60</f>
        <v>74381</v>
      </c>
      <c r="G45" s="14">
        <f t="shared" si="0"/>
        <v>20619</v>
      </c>
      <c r="H45" s="14"/>
    </row>
    <row r="46" spans="2:8" x14ac:dyDescent="0.4">
      <c r="B46" s="12"/>
      <c r="C46" s="12"/>
      <c r="D46" s="13" t="s">
        <v>52</v>
      </c>
      <c r="E46" s="14"/>
      <c r="F46" s="14"/>
      <c r="G46" s="14">
        <f t="shared" si="0"/>
        <v>0</v>
      </c>
      <c r="H46" s="14"/>
    </row>
    <row r="47" spans="2:8" x14ac:dyDescent="0.4">
      <c r="B47" s="12"/>
      <c r="C47" s="12"/>
      <c r="D47" s="13" t="s">
        <v>53</v>
      </c>
      <c r="E47" s="14"/>
      <c r="F47" s="14"/>
      <c r="G47" s="14">
        <f t="shared" si="0"/>
        <v>0</v>
      </c>
      <c r="H47" s="14"/>
    </row>
    <row r="48" spans="2:8" x14ac:dyDescent="0.4">
      <c r="B48" s="12"/>
      <c r="C48" s="12"/>
      <c r="D48" s="13" t="s">
        <v>54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55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56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57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58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59</v>
      </c>
      <c r="E53" s="14"/>
      <c r="F53" s="14"/>
      <c r="G53" s="14">
        <f t="shared" si="0"/>
        <v>0</v>
      </c>
      <c r="H53" s="14"/>
    </row>
    <row r="54" spans="2:8" x14ac:dyDescent="0.4">
      <c r="B54" s="12"/>
      <c r="C54" s="12"/>
      <c r="D54" s="13" t="s">
        <v>60</v>
      </c>
      <c r="E54" s="14">
        <v>30000</v>
      </c>
      <c r="F54" s="14"/>
      <c r="G54" s="14">
        <f t="shared" si="0"/>
        <v>30000</v>
      </c>
      <c r="H54" s="14"/>
    </row>
    <row r="55" spans="2:8" x14ac:dyDescent="0.4">
      <c r="B55" s="12"/>
      <c r="C55" s="12"/>
      <c r="D55" s="13" t="s">
        <v>61</v>
      </c>
      <c r="E55" s="14"/>
      <c r="F55" s="14"/>
      <c r="G55" s="14">
        <f t="shared" si="0"/>
        <v>0</v>
      </c>
      <c r="H55" s="14"/>
    </row>
    <row r="56" spans="2:8" x14ac:dyDescent="0.4">
      <c r="B56" s="12"/>
      <c r="C56" s="12"/>
      <c r="D56" s="13" t="s">
        <v>62</v>
      </c>
      <c r="E56" s="14">
        <v>50000</v>
      </c>
      <c r="F56" s="14">
        <v>74381</v>
      </c>
      <c r="G56" s="14">
        <f t="shared" si="0"/>
        <v>-24381</v>
      </c>
      <c r="H56" s="14"/>
    </row>
    <row r="57" spans="2:8" x14ac:dyDescent="0.4">
      <c r="B57" s="12"/>
      <c r="C57" s="12"/>
      <c r="D57" s="13" t="s">
        <v>63</v>
      </c>
      <c r="E57" s="14">
        <v>5000</v>
      </c>
      <c r="F57" s="14"/>
      <c r="G57" s="14">
        <f t="shared" si="0"/>
        <v>5000</v>
      </c>
      <c r="H57" s="14"/>
    </row>
    <row r="58" spans="2:8" x14ac:dyDescent="0.4">
      <c r="B58" s="12"/>
      <c r="C58" s="12"/>
      <c r="D58" s="13" t="s">
        <v>64</v>
      </c>
      <c r="E58" s="14"/>
      <c r="F58" s="14"/>
      <c r="G58" s="14">
        <f t="shared" si="0"/>
        <v>0</v>
      </c>
      <c r="H58" s="14"/>
    </row>
    <row r="59" spans="2:8" x14ac:dyDescent="0.4">
      <c r="B59" s="12"/>
      <c r="C59" s="12"/>
      <c r="D59" s="13" t="s">
        <v>65</v>
      </c>
      <c r="E59" s="14"/>
      <c r="F59" s="14"/>
      <c r="G59" s="14">
        <f t="shared" si="0"/>
        <v>0</v>
      </c>
      <c r="H59" s="14"/>
    </row>
    <row r="60" spans="2:8" x14ac:dyDescent="0.4">
      <c r="B60" s="12"/>
      <c r="C60" s="12"/>
      <c r="D60" s="13" t="s">
        <v>50</v>
      </c>
      <c r="E60" s="14">
        <v>10000</v>
      </c>
      <c r="F60" s="14"/>
      <c r="G60" s="14">
        <f t="shared" si="0"/>
        <v>10000</v>
      </c>
      <c r="H60" s="14"/>
    </row>
    <row r="61" spans="2:8" x14ac:dyDescent="0.4">
      <c r="B61" s="12"/>
      <c r="C61" s="12"/>
      <c r="D61" s="13" t="s">
        <v>66</v>
      </c>
      <c r="E61" s="14"/>
      <c r="F61" s="14"/>
      <c r="G61" s="14">
        <f t="shared" si="0"/>
        <v>0</v>
      </c>
      <c r="H61" s="14"/>
    </row>
    <row r="62" spans="2:8" x14ac:dyDescent="0.4">
      <c r="B62" s="12"/>
      <c r="C62" s="12"/>
      <c r="D62" s="13" t="s">
        <v>67</v>
      </c>
      <c r="E62" s="14">
        <f>+E63+E64</f>
        <v>0</v>
      </c>
      <c r="F62" s="14">
        <f>+F63+F64</f>
        <v>0</v>
      </c>
      <c r="G62" s="14">
        <f t="shared" si="0"/>
        <v>0</v>
      </c>
      <c r="H62" s="14"/>
    </row>
    <row r="63" spans="2:8" x14ac:dyDescent="0.4">
      <c r="B63" s="12"/>
      <c r="C63" s="12"/>
      <c r="D63" s="13" t="s">
        <v>68</v>
      </c>
      <c r="E63" s="14"/>
      <c r="F63" s="14"/>
      <c r="G63" s="14">
        <f t="shared" si="0"/>
        <v>0</v>
      </c>
      <c r="H63" s="14"/>
    </row>
    <row r="64" spans="2:8" x14ac:dyDescent="0.4">
      <c r="B64" s="12"/>
      <c r="C64" s="12"/>
      <c r="D64" s="13" t="s">
        <v>50</v>
      </c>
      <c r="E64" s="14"/>
      <c r="F64" s="14"/>
      <c r="G64" s="14">
        <f t="shared" si="0"/>
        <v>0</v>
      </c>
      <c r="H64" s="14"/>
    </row>
    <row r="65" spans="2:8" x14ac:dyDescent="0.4">
      <c r="B65" s="12"/>
      <c r="C65" s="12"/>
      <c r="D65" s="13" t="s">
        <v>69</v>
      </c>
      <c r="E65" s="14"/>
      <c r="F65" s="14"/>
      <c r="G65" s="14">
        <f t="shared" si="0"/>
        <v>0</v>
      </c>
      <c r="H65" s="14"/>
    </row>
    <row r="66" spans="2:8" x14ac:dyDescent="0.4">
      <c r="B66" s="12"/>
      <c r="C66" s="15"/>
      <c r="D66" s="16" t="s">
        <v>70</v>
      </c>
      <c r="E66" s="17">
        <f>+E26+E34+E45+E61+E62+E65</f>
        <v>100100</v>
      </c>
      <c r="F66" s="17">
        <f>+F26+F34+F45+F61+F62+F65</f>
        <v>74381</v>
      </c>
      <c r="G66" s="17">
        <f t="shared" si="0"/>
        <v>25719</v>
      </c>
      <c r="H66" s="17"/>
    </row>
    <row r="67" spans="2:8" x14ac:dyDescent="0.4">
      <c r="B67" s="15"/>
      <c r="C67" s="18" t="s">
        <v>71</v>
      </c>
      <c r="D67" s="19"/>
      <c r="E67" s="20">
        <f xml:space="preserve"> +E25 - E66</f>
        <v>-100000</v>
      </c>
      <c r="F67" s="20">
        <f xml:space="preserve"> +F25 - F66</f>
        <v>-74281</v>
      </c>
      <c r="G67" s="20">
        <f t="shared" si="0"/>
        <v>-25719</v>
      </c>
      <c r="H67" s="20"/>
    </row>
    <row r="68" spans="2:8" x14ac:dyDescent="0.4">
      <c r="B68" s="9" t="s">
        <v>72</v>
      </c>
      <c r="C68" s="9" t="s">
        <v>10</v>
      </c>
      <c r="D68" s="13" t="s">
        <v>73</v>
      </c>
      <c r="E68" s="14">
        <f>+E69+E70</f>
        <v>0</v>
      </c>
      <c r="F68" s="14">
        <f>+F69+F70</f>
        <v>0</v>
      </c>
      <c r="G68" s="14">
        <f t="shared" si="0"/>
        <v>0</v>
      </c>
      <c r="H68" s="14"/>
    </row>
    <row r="69" spans="2:8" x14ac:dyDescent="0.4">
      <c r="B69" s="12"/>
      <c r="C69" s="12"/>
      <c r="D69" s="13" t="s">
        <v>74</v>
      </c>
      <c r="E69" s="14"/>
      <c r="F69" s="14"/>
      <c r="G69" s="14">
        <f t="shared" si="0"/>
        <v>0</v>
      </c>
      <c r="H69" s="14"/>
    </row>
    <row r="70" spans="2:8" x14ac:dyDescent="0.4">
      <c r="B70" s="12"/>
      <c r="C70" s="12"/>
      <c r="D70" s="13" t="s">
        <v>75</v>
      </c>
      <c r="E70" s="14"/>
      <c r="F70" s="14"/>
      <c r="G70" s="14">
        <f t="shared" si="0"/>
        <v>0</v>
      </c>
      <c r="H70" s="14"/>
    </row>
    <row r="71" spans="2:8" x14ac:dyDescent="0.4">
      <c r="B71" s="12"/>
      <c r="C71" s="12"/>
      <c r="D71" s="13" t="s">
        <v>76</v>
      </c>
      <c r="E71" s="14"/>
      <c r="F71" s="14"/>
      <c r="G71" s="14">
        <f t="shared" ref="G71:G111" si="1">E71-F71</f>
        <v>0</v>
      </c>
      <c r="H71" s="14"/>
    </row>
    <row r="72" spans="2:8" x14ac:dyDescent="0.4">
      <c r="B72" s="12"/>
      <c r="C72" s="12"/>
      <c r="D72" s="13" t="s">
        <v>77</v>
      </c>
      <c r="E72" s="14">
        <f>+E73+E74</f>
        <v>0</v>
      </c>
      <c r="F72" s="14">
        <f>+F73+F74</f>
        <v>0</v>
      </c>
      <c r="G72" s="14">
        <f t="shared" si="1"/>
        <v>0</v>
      </c>
      <c r="H72" s="14"/>
    </row>
    <row r="73" spans="2:8" x14ac:dyDescent="0.4">
      <c r="B73" s="12"/>
      <c r="C73" s="12"/>
      <c r="D73" s="13" t="s">
        <v>78</v>
      </c>
      <c r="E73" s="14"/>
      <c r="F73" s="14"/>
      <c r="G73" s="14">
        <f t="shared" si="1"/>
        <v>0</v>
      </c>
      <c r="H73" s="14"/>
    </row>
    <row r="74" spans="2:8" x14ac:dyDescent="0.4">
      <c r="B74" s="12"/>
      <c r="C74" s="12"/>
      <c r="D74" s="13" t="s">
        <v>79</v>
      </c>
      <c r="E74" s="14"/>
      <c r="F74" s="14"/>
      <c r="G74" s="14">
        <f t="shared" si="1"/>
        <v>0</v>
      </c>
      <c r="H74" s="14"/>
    </row>
    <row r="75" spans="2:8" x14ac:dyDescent="0.4">
      <c r="B75" s="12"/>
      <c r="C75" s="12"/>
      <c r="D75" s="13" t="s">
        <v>80</v>
      </c>
      <c r="E75" s="14"/>
      <c r="F75" s="14"/>
      <c r="G75" s="14">
        <f t="shared" si="1"/>
        <v>0</v>
      </c>
      <c r="H75" s="14"/>
    </row>
    <row r="76" spans="2:8" x14ac:dyDescent="0.4">
      <c r="B76" s="12"/>
      <c r="C76" s="15"/>
      <c r="D76" s="16" t="s">
        <v>81</v>
      </c>
      <c r="E76" s="17">
        <f>+E68+E71+E72+E75</f>
        <v>0</v>
      </c>
      <c r="F76" s="17">
        <f>+F68+F71+F72+F75</f>
        <v>0</v>
      </c>
      <c r="G76" s="17">
        <f t="shared" si="1"/>
        <v>0</v>
      </c>
      <c r="H76" s="17"/>
    </row>
    <row r="77" spans="2:8" x14ac:dyDescent="0.4">
      <c r="B77" s="12"/>
      <c r="C77" s="9" t="s">
        <v>31</v>
      </c>
      <c r="D77" s="13" t="s">
        <v>82</v>
      </c>
      <c r="E77" s="14"/>
      <c r="F77" s="14"/>
      <c r="G77" s="14">
        <f t="shared" si="1"/>
        <v>0</v>
      </c>
      <c r="H77" s="14"/>
    </row>
    <row r="78" spans="2:8" x14ac:dyDescent="0.4">
      <c r="B78" s="12"/>
      <c r="C78" s="12"/>
      <c r="D78" s="13" t="s">
        <v>83</v>
      </c>
      <c r="E78" s="14">
        <f>+E79+E80+E81+E82+E83+E84+E85+E86</f>
        <v>0</v>
      </c>
      <c r="F78" s="14">
        <f>+F79+F80+F81+F82+F83+F84+F85+F86</f>
        <v>0</v>
      </c>
      <c r="G78" s="14">
        <f t="shared" si="1"/>
        <v>0</v>
      </c>
      <c r="H78" s="14"/>
    </row>
    <row r="79" spans="2:8" x14ac:dyDescent="0.4">
      <c r="B79" s="12"/>
      <c r="C79" s="12"/>
      <c r="D79" s="13" t="s">
        <v>84</v>
      </c>
      <c r="E79" s="14"/>
      <c r="F79" s="14"/>
      <c r="G79" s="14">
        <f t="shared" si="1"/>
        <v>0</v>
      </c>
      <c r="H79" s="14"/>
    </row>
    <row r="80" spans="2:8" x14ac:dyDescent="0.4">
      <c r="B80" s="12"/>
      <c r="C80" s="12"/>
      <c r="D80" s="13" t="s">
        <v>85</v>
      </c>
      <c r="E80" s="14"/>
      <c r="F80" s="14"/>
      <c r="G80" s="14">
        <f t="shared" si="1"/>
        <v>0</v>
      </c>
      <c r="H80" s="14"/>
    </row>
    <row r="81" spans="2:8" x14ac:dyDescent="0.4">
      <c r="B81" s="12"/>
      <c r="C81" s="12"/>
      <c r="D81" s="13" t="s">
        <v>86</v>
      </c>
      <c r="E81" s="14"/>
      <c r="F81" s="14"/>
      <c r="G81" s="14">
        <f t="shared" si="1"/>
        <v>0</v>
      </c>
      <c r="H81" s="14"/>
    </row>
    <row r="82" spans="2:8" x14ac:dyDescent="0.4">
      <c r="B82" s="12"/>
      <c r="C82" s="12"/>
      <c r="D82" s="13" t="s">
        <v>87</v>
      </c>
      <c r="E82" s="14"/>
      <c r="F82" s="14"/>
      <c r="G82" s="14">
        <f t="shared" si="1"/>
        <v>0</v>
      </c>
      <c r="H82" s="14"/>
    </row>
    <row r="83" spans="2:8" x14ac:dyDescent="0.4">
      <c r="B83" s="12"/>
      <c r="C83" s="12"/>
      <c r="D83" s="13" t="s">
        <v>88</v>
      </c>
      <c r="E83" s="14"/>
      <c r="F83" s="14"/>
      <c r="G83" s="14">
        <f t="shared" si="1"/>
        <v>0</v>
      </c>
      <c r="H83" s="14"/>
    </row>
    <row r="84" spans="2:8" x14ac:dyDescent="0.4">
      <c r="B84" s="12"/>
      <c r="C84" s="12"/>
      <c r="D84" s="13" t="s">
        <v>89</v>
      </c>
      <c r="E84" s="14"/>
      <c r="F84" s="14"/>
      <c r="G84" s="14">
        <f t="shared" si="1"/>
        <v>0</v>
      </c>
      <c r="H84" s="14"/>
    </row>
    <row r="85" spans="2:8" x14ac:dyDescent="0.4">
      <c r="B85" s="12"/>
      <c r="C85" s="12"/>
      <c r="D85" s="13" t="s">
        <v>90</v>
      </c>
      <c r="E85" s="14"/>
      <c r="F85" s="14"/>
      <c r="G85" s="14">
        <f t="shared" si="1"/>
        <v>0</v>
      </c>
      <c r="H85" s="14"/>
    </row>
    <row r="86" spans="2:8" x14ac:dyDescent="0.4">
      <c r="B86" s="12"/>
      <c r="C86" s="12"/>
      <c r="D86" s="13" t="s">
        <v>91</v>
      </c>
      <c r="E86" s="14"/>
      <c r="F86" s="14"/>
      <c r="G86" s="14">
        <f t="shared" si="1"/>
        <v>0</v>
      </c>
      <c r="H86" s="14"/>
    </row>
    <row r="87" spans="2:8" x14ac:dyDescent="0.4">
      <c r="B87" s="12"/>
      <c r="C87" s="12"/>
      <c r="D87" s="13" t="s">
        <v>92</v>
      </c>
      <c r="E87" s="14"/>
      <c r="F87" s="14"/>
      <c r="G87" s="14">
        <f t="shared" si="1"/>
        <v>0</v>
      </c>
      <c r="H87" s="14"/>
    </row>
    <row r="88" spans="2:8" x14ac:dyDescent="0.4">
      <c r="B88" s="12"/>
      <c r="C88" s="12"/>
      <c r="D88" s="13" t="s">
        <v>93</v>
      </c>
      <c r="E88" s="14"/>
      <c r="F88" s="14"/>
      <c r="G88" s="14">
        <f t="shared" si="1"/>
        <v>0</v>
      </c>
      <c r="H88" s="14"/>
    </row>
    <row r="89" spans="2:8" x14ac:dyDescent="0.4">
      <c r="B89" s="12"/>
      <c r="C89" s="12"/>
      <c r="D89" s="13" t="s">
        <v>94</v>
      </c>
      <c r="E89" s="14">
        <f>+E90</f>
        <v>0</v>
      </c>
      <c r="F89" s="14">
        <f>+F90</f>
        <v>0</v>
      </c>
      <c r="G89" s="14">
        <f t="shared" si="1"/>
        <v>0</v>
      </c>
      <c r="H89" s="14"/>
    </row>
    <row r="90" spans="2:8" x14ac:dyDescent="0.4">
      <c r="B90" s="12"/>
      <c r="C90" s="12"/>
      <c r="D90" s="13" t="s">
        <v>95</v>
      </c>
      <c r="E90" s="14"/>
      <c r="F90" s="14"/>
      <c r="G90" s="14">
        <f t="shared" si="1"/>
        <v>0</v>
      </c>
      <c r="H90" s="14"/>
    </row>
    <row r="91" spans="2:8" x14ac:dyDescent="0.4">
      <c r="B91" s="12"/>
      <c r="C91" s="15"/>
      <c r="D91" s="16" t="s">
        <v>96</v>
      </c>
      <c r="E91" s="17">
        <f>+E77+E78+E87+E88+E89</f>
        <v>0</v>
      </c>
      <c r="F91" s="17">
        <f>+F77+F78+F87+F88+F89</f>
        <v>0</v>
      </c>
      <c r="G91" s="17">
        <f t="shared" si="1"/>
        <v>0</v>
      </c>
      <c r="H91" s="17"/>
    </row>
    <row r="92" spans="2:8" x14ac:dyDescent="0.4">
      <c r="B92" s="15"/>
      <c r="C92" s="21" t="s">
        <v>97</v>
      </c>
      <c r="D92" s="19"/>
      <c r="E92" s="20">
        <f xml:space="preserve"> +E76 - E91</f>
        <v>0</v>
      </c>
      <c r="F92" s="20">
        <f xml:space="preserve"> +F76 - F91</f>
        <v>0</v>
      </c>
      <c r="G92" s="20">
        <f t="shared" si="1"/>
        <v>0</v>
      </c>
      <c r="H92" s="20"/>
    </row>
    <row r="93" spans="2:8" x14ac:dyDescent="0.4">
      <c r="B93" s="9" t="s">
        <v>98</v>
      </c>
      <c r="C93" s="9" t="s">
        <v>10</v>
      </c>
      <c r="D93" s="13" t="s">
        <v>99</v>
      </c>
      <c r="E93" s="14">
        <f>+E94+E95+E96+E97</f>
        <v>0</v>
      </c>
      <c r="F93" s="14">
        <f>+F94+F95+F96+F97</f>
        <v>0</v>
      </c>
      <c r="G93" s="14">
        <f t="shared" si="1"/>
        <v>0</v>
      </c>
      <c r="H93" s="14"/>
    </row>
    <row r="94" spans="2:8" x14ac:dyDescent="0.4">
      <c r="B94" s="12"/>
      <c r="C94" s="12"/>
      <c r="D94" s="13" t="s">
        <v>100</v>
      </c>
      <c r="E94" s="14"/>
      <c r="F94" s="14"/>
      <c r="G94" s="14">
        <f t="shared" si="1"/>
        <v>0</v>
      </c>
      <c r="H94" s="14"/>
    </row>
    <row r="95" spans="2:8" x14ac:dyDescent="0.4">
      <c r="B95" s="12"/>
      <c r="C95" s="12"/>
      <c r="D95" s="13" t="s">
        <v>101</v>
      </c>
      <c r="E95" s="14"/>
      <c r="F95" s="14"/>
      <c r="G95" s="14">
        <f t="shared" si="1"/>
        <v>0</v>
      </c>
      <c r="H95" s="14"/>
    </row>
    <row r="96" spans="2:8" x14ac:dyDescent="0.4">
      <c r="B96" s="12"/>
      <c r="C96" s="12"/>
      <c r="D96" s="13" t="s">
        <v>102</v>
      </c>
      <c r="E96" s="14"/>
      <c r="F96" s="14"/>
      <c r="G96" s="14">
        <f t="shared" si="1"/>
        <v>0</v>
      </c>
      <c r="H96" s="14"/>
    </row>
    <row r="97" spans="2:8" x14ac:dyDescent="0.4">
      <c r="B97" s="12"/>
      <c r="C97" s="12"/>
      <c r="D97" s="13" t="s">
        <v>103</v>
      </c>
      <c r="E97" s="14"/>
      <c r="F97" s="14"/>
      <c r="G97" s="14">
        <f t="shared" si="1"/>
        <v>0</v>
      </c>
      <c r="H97" s="14"/>
    </row>
    <row r="98" spans="2:8" x14ac:dyDescent="0.4">
      <c r="B98" s="12"/>
      <c r="C98" s="12"/>
      <c r="D98" s="13" t="s">
        <v>104</v>
      </c>
      <c r="E98" s="14">
        <v>100000</v>
      </c>
      <c r="F98" s="14">
        <v>74381</v>
      </c>
      <c r="G98" s="14">
        <f t="shared" si="1"/>
        <v>25619</v>
      </c>
      <c r="H98" s="14"/>
    </row>
    <row r="99" spans="2:8" x14ac:dyDescent="0.4">
      <c r="B99" s="12"/>
      <c r="C99" s="12"/>
      <c r="D99" s="13" t="s">
        <v>105</v>
      </c>
      <c r="E99" s="14"/>
      <c r="F99" s="14"/>
      <c r="G99" s="14">
        <f t="shared" si="1"/>
        <v>0</v>
      </c>
      <c r="H99" s="14"/>
    </row>
    <row r="100" spans="2:8" x14ac:dyDescent="0.4">
      <c r="B100" s="12"/>
      <c r="C100" s="15"/>
      <c r="D100" s="16" t="s">
        <v>106</v>
      </c>
      <c r="E100" s="17">
        <f>+E93+E98+E99</f>
        <v>100000</v>
      </c>
      <c r="F100" s="17">
        <f>+F93+F98+F99</f>
        <v>74381</v>
      </c>
      <c r="G100" s="17">
        <f t="shared" si="1"/>
        <v>25619</v>
      </c>
      <c r="H100" s="17"/>
    </row>
    <row r="101" spans="2:8" x14ac:dyDescent="0.4">
      <c r="B101" s="12"/>
      <c r="C101" s="9" t="s">
        <v>31</v>
      </c>
      <c r="D101" s="13" t="s">
        <v>107</v>
      </c>
      <c r="E101" s="14">
        <f>+E102+E103+E104+E105+E106+E107</f>
        <v>0</v>
      </c>
      <c r="F101" s="14">
        <f>+F102+F103+F104+F105+F106+F107</f>
        <v>0</v>
      </c>
      <c r="G101" s="14">
        <f t="shared" si="1"/>
        <v>0</v>
      </c>
      <c r="H101" s="14"/>
    </row>
    <row r="102" spans="2:8" x14ac:dyDescent="0.4">
      <c r="B102" s="12"/>
      <c r="C102" s="12"/>
      <c r="D102" s="13" t="s">
        <v>108</v>
      </c>
      <c r="E102" s="14"/>
      <c r="F102" s="14"/>
      <c r="G102" s="14">
        <f t="shared" si="1"/>
        <v>0</v>
      </c>
      <c r="H102" s="14"/>
    </row>
    <row r="103" spans="2:8" x14ac:dyDescent="0.4">
      <c r="B103" s="12"/>
      <c r="C103" s="12"/>
      <c r="D103" s="13" t="s">
        <v>109</v>
      </c>
      <c r="E103" s="14"/>
      <c r="F103" s="14"/>
      <c r="G103" s="14">
        <f t="shared" si="1"/>
        <v>0</v>
      </c>
      <c r="H103" s="14"/>
    </row>
    <row r="104" spans="2:8" x14ac:dyDescent="0.4">
      <c r="B104" s="12"/>
      <c r="C104" s="12"/>
      <c r="D104" s="13" t="s">
        <v>110</v>
      </c>
      <c r="E104" s="14"/>
      <c r="F104" s="14"/>
      <c r="G104" s="14">
        <f t="shared" si="1"/>
        <v>0</v>
      </c>
      <c r="H104" s="14"/>
    </row>
    <row r="105" spans="2:8" x14ac:dyDescent="0.4">
      <c r="B105" s="12"/>
      <c r="C105" s="12"/>
      <c r="D105" s="13" t="s">
        <v>111</v>
      </c>
      <c r="E105" s="14"/>
      <c r="F105" s="14"/>
      <c r="G105" s="14">
        <f t="shared" si="1"/>
        <v>0</v>
      </c>
      <c r="H105" s="14"/>
    </row>
    <row r="106" spans="2:8" x14ac:dyDescent="0.4">
      <c r="B106" s="12"/>
      <c r="C106" s="12"/>
      <c r="D106" s="13" t="s">
        <v>112</v>
      </c>
      <c r="E106" s="14"/>
      <c r="F106" s="14"/>
      <c r="G106" s="14">
        <f t="shared" si="1"/>
        <v>0</v>
      </c>
      <c r="H106" s="14"/>
    </row>
    <row r="107" spans="2:8" x14ac:dyDescent="0.4">
      <c r="B107" s="12"/>
      <c r="C107" s="12"/>
      <c r="D107" s="13" t="s">
        <v>113</v>
      </c>
      <c r="E107" s="14"/>
      <c r="F107" s="14"/>
      <c r="G107" s="14">
        <f t="shared" si="1"/>
        <v>0</v>
      </c>
      <c r="H107" s="14"/>
    </row>
    <row r="108" spans="2:8" x14ac:dyDescent="0.4">
      <c r="B108" s="12"/>
      <c r="C108" s="12"/>
      <c r="D108" s="22" t="s">
        <v>114</v>
      </c>
      <c r="E108" s="23"/>
      <c r="F108" s="23"/>
      <c r="G108" s="23">
        <f t="shared" si="1"/>
        <v>0</v>
      </c>
      <c r="H108" s="23"/>
    </row>
    <row r="109" spans="2:8" x14ac:dyDescent="0.4">
      <c r="B109" s="12"/>
      <c r="C109" s="12"/>
      <c r="D109" s="22" t="s">
        <v>115</v>
      </c>
      <c r="E109" s="23"/>
      <c r="F109" s="23"/>
      <c r="G109" s="23">
        <f t="shared" si="1"/>
        <v>0</v>
      </c>
      <c r="H109" s="23"/>
    </row>
    <row r="110" spans="2:8" x14ac:dyDescent="0.4">
      <c r="B110" s="12"/>
      <c r="C110" s="15"/>
      <c r="D110" s="24" t="s">
        <v>116</v>
      </c>
      <c r="E110" s="25">
        <f>+E101+E108+E109</f>
        <v>0</v>
      </c>
      <c r="F110" s="25">
        <f>+F101+F108+F109</f>
        <v>0</v>
      </c>
      <c r="G110" s="25">
        <f t="shared" si="1"/>
        <v>0</v>
      </c>
      <c r="H110" s="25"/>
    </row>
    <row r="111" spans="2:8" x14ac:dyDescent="0.4">
      <c r="B111" s="15"/>
      <c r="C111" s="21" t="s">
        <v>117</v>
      </c>
      <c r="D111" s="19"/>
      <c r="E111" s="20">
        <f xml:space="preserve"> +E100 - E110</f>
        <v>100000</v>
      </c>
      <c r="F111" s="20">
        <f xml:space="preserve"> +F100 - F110</f>
        <v>74381</v>
      </c>
      <c r="G111" s="20">
        <f t="shared" si="1"/>
        <v>25619</v>
      </c>
      <c r="H111" s="20"/>
    </row>
    <row r="112" spans="2:8" x14ac:dyDescent="0.4">
      <c r="B112" s="26" t="s">
        <v>118</v>
      </c>
      <c r="C112" s="27"/>
      <c r="D112" s="28"/>
      <c r="E112" s="29"/>
      <c r="F112" s="29"/>
      <c r="G112" s="29">
        <f>E112 + E113</f>
        <v>0</v>
      </c>
      <c r="H112" s="29"/>
    </row>
    <row r="113" spans="2:8" x14ac:dyDescent="0.4">
      <c r="B113" s="30"/>
      <c r="C113" s="31"/>
      <c r="D113" s="32"/>
      <c r="E113" s="33"/>
      <c r="F113" s="33"/>
      <c r="G113" s="33"/>
      <c r="H113" s="33"/>
    </row>
    <row r="114" spans="2:8" x14ac:dyDescent="0.4">
      <c r="B114" s="21" t="s">
        <v>119</v>
      </c>
      <c r="C114" s="18"/>
      <c r="D114" s="19"/>
      <c r="E114" s="20">
        <f xml:space="preserve"> +E67 +E92 +E111 - (E112 + E113)</f>
        <v>0</v>
      </c>
      <c r="F114" s="20">
        <f xml:space="preserve"> +F67 +F92 +F111 - (F112 + F113)</f>
        <v>100</v>
      </c>
      <c r="G114" s="20">
        <f t="shared" ref="G114:G116" si="2">E114-F114</f>
        <v>-100</v>
      </c>
      <c r="H114" s="20"/>
    </row>
    <row r="115" spans="2:8" x14ac:dyDescent="0.4">
      <c r="B115" s="21" t="s">
        <v>120</v>
      </c>
      <c r="C115" s="18"/>
      <c r="D115" s="19"/>
      <c r="E115" s="20"/>
      <c r="F115" s="20">
        <v>98598</v>
      </c>
      <c r="G115" s="20">
        <f t="shared" si="2"/>
        <v>-98598</v>
      </c>
      <c r="H115" s="20"/>
    </row>
    <row r="116" spans="2:8" x14ac:dyDescent="0.4">
      <c r="B116" s="21" t="s">
        <v>121</v>
      </c>
      <c r="C116" s="18"/>
      <c r="D116" s="19"/>
      <c r="E116" s="20">
        <f xml:space="preserve"> +E114 +E115</f>
        <v>0</v>
      </c>
      <c r="F116" s="20">
        <f xml:space="preserve"> +F114 +F115</f>
        <v>98698</v>
      </c>
      <c r="G116" s="20">
        <f t="shared" si="2"/>
        <v>-98698</v>
      </c>
      <c r="H116" s="20"/>
    </row>
    <row r="117" spans="2:8" x14ac:dyDescent="0.4">
      <c r="B117" s="34"/>
      <c r="C117" s="34"/>
      <c r="D117" s="34"/>
      <c r="E117" s="34"/>
      <c r="F117" s="34"/>
      <c r="G117" s="34"/>
      <c r="H117" s="34"/>
    </row>
    <row r="118" spans="2:8" x14ac:dyDescent="0.4">
      <c r="B118" s="34"/>
      <c r="C118" s="34"/>
      <c r="D118" s="34"/>
      <c r="E118" s="34"/>
      <c r="F118" s="34"/>
      <c r="G118" s="34"/>
      <c r="H118" s="34"/>
    </row>
    <row r="119" spans="2:8" x14ac:dyDescent="0.4">
      <c r="B119" s="34"/>
      <c r="C119" s="34"/>
      <c r="D119" s="34"/>
      <c r="E119" s="34"/>
      <c r="F119" s="34"/>
      <c r="G119" s="34"/>
      <c r="H119" s="34"/>
    </row>
    <row r="120" spans="2:8" x14ac:dyDescent="0.4">
      <c r="B120" s="34"/>
      <c r="C120" s="34"/>
      <c r="D120" s="34"/>
      <c r="E120" s="34"/>
      <c r="F120" s="34"/>
      <c r="G120" s="34"/>
      <c r="H120" s="34"/>
    </row>
    <row r="121" spans="2:8" x14ac:dyDescent="0.4">
      <c r="B121" s="34"/>
      <c r="C121" s="34"/>
      <c r="D121" s="34"/>
      <c r="E121" s="34"/>
      <c r="F121" s="34"/>
      <c r="G121" s="34"/>
      <c r="H121" s="34"/>
    </row>
    <row r="122" spans="2:8" x14ac:dyDescent="0.4">
      <c r="B122" s="34"/>
      <c r="C122" s="34"/>
      <c r="D122" s="34"/>
      <c r="E122" s="34"/>
      <c r="F122" s="34"/>
      <c r="G122" s="34"/>
      <c r="H122" s="34"/>
    </row>
    <row r="123" spans="2:8" x14ac:dyDescent="0.4">
      <c r="B123" s="34"/>
      <c r="C123" s="34"/>
      <c r="D123" s="34"/>
      <c r="E123" s="34"/>
      <c r="F123" s="34"/>
      <c r="G123" s="34"/>
      <c r="H123" s="34"/>
    </row>
    <row r="124" spans="2:8" x14ac:dyDescent="0.4">
      <c r="B124" s="34"/>
      <c r="C124" s="34"/>
      <c r="D124" s="34"/>
      <c r="E124" s="34"/>
      <c r="F124" s="34"/>
      <c r="G124" s="34"/>
      <c r="H124" s="34"/>
    </row>
    <row r="125" spans="2:8" x14ac:dyDescent="0.4">
      <c r="B125" s="34"/>
      <c r="C125" s="34"/>
      <c r="D125" s="34"/>
      <c r="E125" s="34"/>
      <c r="F125" s="34"/>
      <c r="G125" s="34"/>
      <c r="H125" s="34"/>
    </row>
    <row r="126" spans="2:8" x14ac:dyDescent="0.4">
      <c r="B126" s="34"/>
      <c r="C126" s="34"/>
      <c r="D126" s="34"/>
      <c r="E126" s="34"/>
      <c r="F126" s="34"/>
      <c r="G126" s="34"/>
      <c r="H126" s="34"/>
    </row>
  </sheetData>
  <mergeCells count="12">
    <mergeCell ref="B68:B92"/>
    <mergeCell ref="C68:C76"/>
    <mergeCell ref="C77:C91"/>
    <mergeCell ref="B93:B111"/>
    <mergeCell ref="C93:C100"/>
    <mergeCell ref="C101:C110"/>
    <mergeCell ref="B2:H2"/>
    <mergeCell ref="B3:H3"/>
    <mergeCell ref="B5:D5"/>
    <mergeCell ref="B6:B67"/>
    <mergeCell ref="C6:C25"/>
    <mergeCell ref="C26:C6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光の森こども園</vt:lpstr>
      <vt:lpstr>本部</vt:lpstr>
      <vt:lpstr>光の森こども園!Print_Titles</vt:lpstr>
      <vt:lpstr>本部!Print_Titles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okamoto@sunpis.com</dc:creator>
  <cp:lastModifiedBy>okamoto@sunpis.com</cp:lastModifiedBy>
  <dcterms:created xsi:type="dcterms:W3CDTF">2024-10-15T00:20:34Z</dcterms:created>
  <dcterms:modified xsi:type="dcterms:W3CDTF">2024-10-15T00:20:35Z</dcterms:modified>
</cp:coreProperties>
</file>